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3"/>
  <workbookPr/>
  <mc:AlternateContent xmlns:mc="http://schemas.openxmlformats.org/markup-compatibility/2006">
    <mc:Choice Requires="x15">
      <x15ac:absPath xmlns:x15ac="http://schemas.microsoft.com/office/spreadsheetml/2010/11/ac" url="/Users/lesleyhylands/Desktop/BRBHA ADMIN/Website Documents/Manager's Office/"/>
    </mc:Choice>
  </mc:AlternateContent>
  <xr:revisionPtr revIDLastSave="0" documentId="8_{776ACBDA-9EA5-254A-93EF-FC2B5F6A6CE0}" xr6:coauthVersionLast="45" xr6:coauthVersionMax="45" xr10:uidLastSave="{00000000-0000-0000-0000-000000000000}"/>
  <bookViews>
    <workbookView xWindow="0" yWindow="460" windowWidth="19420" windowHeight="10420" tabRatio="487" xr2:uid="{00000000-000D-0000-FFFF-FFFF00000000}"/>
  </bookViews>
  <sheets>
    <sheet name="Team Budget" sheetId="1" r:id="rId1"/>
    <sheet name="Detail" sheetId="3" r:id="rId2"/>
    <sheet name="Tournament budget"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17" i="4" l="1"/>
  <c r="J24" i="1" l="1"/>
  <c r="A21" i="1"/>
  <c r="E20" i="4"/>
  <c r="G20" i="4" s="1"/>
  <c r="G18" i="4"/>
  <c r="G19" i="4"/>
  <c r="G7" i="4"/>
  <c r="G8" i="4"/>
  <c r="G9" i="4"/>
  <c r="G10" i="4"/>
  <c r="C11" i="4"/>
  <c r="G11" i="4"/>
  <c r="G12" i="4"/>
  <c r="E14" i="4"/>
  <c r="G17" i="4"/>
  <c r="F21" i="4"/>
  <c r="AC13" i="3"/>
  <c r="AF13" i="3" s="1"/>
  <c r="I11" i="3"/>
  <c r="I22" i="3" s="1"/>
  <c r="F29" i="1" s="1"/>
  <c r="I29" i="1" s="1"/>
  <c r="J29" i="1" s="1"/>
  <c r="V12" i="3"/>
  <c r="AF12" i="3" s="1"/>
  <c r="S9" i="3"/>
  <c r="T9" i="3" s="1"/>
  <c r="AF9" i="3"/>
  <c r="S10" i="3"/>
  <c r="T10" i="3" s="1"/>
  <c r="AF10" i="3"/>
  <c r="S11" i="3"/>
  <c r="AF11" i="3"/>
  <c r="S12" i="3"/>
  <c r="T12" i="3" s="1"/>
  <c r="S13" i="3"/>
  <c r="T13" i="3" s="1"/>
  <c r="AH13" i="3" s="1"/>
  <c r="S14" i="3"/>
  <c r="T14" i="3" s="1"/>
  <c r="AF14" i="3"/>
  <c r="S15" i="3"/>
  <c r="T15" i="3" s="1"/>
  <c r="AF15" i="3"/>
  <c r="S16" i="3"/>
  <c r="T16" i="3" s="1"/>
  <c r="AF16" i="3"/>
  <c r="S17" i="3"/>
  <c r="T17" i="3" s="1"/>
  <c r="AF17" i="3"/>
  <c r="S18" i="3"/>
  <c r="T18" i="3" s="1"/>
  <c r="AF18" i="3"/>
  <c r="S19" i="3"/>
  <c r="T19" i="3" s="1"/>
  <c r="AF19" i="3"/>
  <c r="S20" i="3"/>
  <c r="T20" i="3" s="1"/>
  <c r="AF20" i="3"/>
  <c r="S21" i="3"/>
  <c r="T21" i="3" s="1"/>
  <c r="AF21" i="3"/>
  <c r="S8" i="3"/>
  <c r="T8" i="3" s="1"/>
  <c r="AF8" i="3"/>
  <c r="E37" i="1"/>
  <c r="K22" i="3"/>
  <c r="L22" i="3"/>
  <c r="J22" i="3"/>
  <c r="F30" i="1" s="1"/>
  <c r="M22" i="3"/>
  <c r="N22" i="3"/>
  <c r="AE22" i="3"/>
  <c r="F24" i="1" s="1"/>
  <c r="AD22" i="3"/>
  <c r="F23" i="1" s="1"/>
  <c r="I23" i="1" s="1"/>
  <c r="J23" i="1" s="1"/>
  <c r="AB22" i="3"/>
  <c r="F21" i="1" s="1"/>
  <c r="H21" i="1" s="1"/>
  <c r="J21" i="1" s="1"/>
  <c r="AA22" i="3"/>
  <c r="F20" i="1" s="1"/>
  <c r="I20" i="1" s="1"/>
  <c r="J20" i="1" s="1"/>
  <c r="Z22" i="3"/>
  <c r="Y22" i="3"/>
  <c r="F18" i="1" s="1"/>
  <c r="H18" i="1" s="1"/>
  <c r="J18" i="1" s="1"/>
  <c r="X22" i="3"/>
  <c r="F17" i="1" s="1"/>
  <c r="H17" i="1" s="1"/>
  <c r="J17" i="1" s="1"/>
  <c r="W22" i="3"/>
  <c r="F16" i="1" s="1"/>
  <c r="A24" i="1"/>
  <c r="A23" i="1"/>
  <c r="A22" i="1"/>
  <c r="A20" i="1"/>
  <c r="A19" i="1"/>
  <c r="A18" i="1"/>
  <c r="A17" i="1"/>
  <c r="A16" i="1"/>
  <c r="A15" i="1"/>
  <c r="A32" i="1"/>
  <c r="A31" i="1"/>
  <c r="A30" i="1"/>
  <c r="A29" i="1"/>
  <c r="R22" i="3"/>
  <c r="Q22" i="3"/>
  <c r="F6" i="4" s="1"/>
  <c r="G6" i="4" s="1"/>
  <c r="P22" i="3"/>
  <c r="F5" i="4" s="1"/>
  <c r="G5" i="4" s="1"/>
  <c r="O22" i="3"/>
  <c r="E22" i="3"/>
  <c r="F22" i="3"/>
  <c r="G8" i="3"/>
  <c r="G9" i="3" s="1"/>
  <c r="G10" i="3" s="1"/>
  <c r="G11" i="3" s="1"/>
  <c r="G12" i="3" s="1"/>
  <c r="G13" i="3" s="1"/>
  <c r="G14" i="3" s="1"/>
  <c r="G15" i="3" s="1"/>
  <c r="G16" i="3" s="1"/>
  <c r="G17" i="3" s="1"/>
  <c r="G18" i="3" s="1"/>
  <c r="G19" i="3" s="1"/>
  <c r="G20" i="3" s="1"/>
  <c r="G21" i="3" s="1"/>
  <c r="D32" i="1"/>
  <c r="D31" i="1"/>
  <c r="D30" i="1"/>
  <c r="D29" i="1"/>
  <c r="D24" i="1"/>
  <c r="D23" i="1"/>
  <c r="D22" i="1"/>
  <c r="D21" i="1"/>
  <c r="D20" i="1"/>
  <c r="D19" i="1"/>
  <c r="D18" i="1"/>
  <c r="D17" i="1"/>
  <c r="D16" i="1"/>
  <c r="D15" i="1"/>
  <c r="E26" i="1"/>
  <c r="B6" i="1"/>
  <c r="B5" i="1"/>
  <c r="F14" i="4" l="1"/>
  <c r="G14" i="4" s="1"/>
  <c r="G22" i="3"/>
  <c r="AH19" i="3"/>
  <c r="AH17" i="3"/>
  <c r="AH21" i="3"/>
  <c r="AH10" i="3"/>
  <c r="F19" i="1"/>
  <c r="I19" i="1" s="1"/>
  <c r="J19" i="1" s="1"/>
  <c r="F32" i="1"/>
  <c r="H32" i="1" s="1"/>
  <c r="J32" i="1" s="1"/>
  <c r="F31" i="1"/>
  <c r="I31" i="1" s="1"/>
  <c r="J31" i="1" s="1"/>
  <c r="AH20" i="3"/>
  <c r="AH18" i="3"/>
  <c r="AH16" i="3"/>
  <c r="AH14" i="3"/>
  <c r="T11" i="3"/>
  <c r="T22" i="3" s="1"/>
  <c r="AH9" i="3"/>
  <c r="F24" i="4"/>
  <c r="F33" i="1" s="1"/>
  <c r="I33" i="1" s="1"/>
  <c r="J33" i="1" s="1"/>
  <c r="V22" i="3"/>
  <c r="F15" i="1" s="1"/>
  <c r="H15" i="1" s="1"/>
  <c r="H26" i="1" s="1"/>
  <c r="AH12" i="3"/>
  <c r="AH15" i="3"/>
  <c r="AF22" i="3"/>
  <c r="G21" i="4"/>
  <c r="G24" i="4" s="1"/>
  <c r="I16" i="1"/>
  <c r="AH8" i="3"/>
  <c r="I30" i="1"/>
  <c r="AC22" i="3"/>
  <c r="F22" i="1" s="1"/>
  <c r="I22" i="1" s="1"/>
  <c r="J22" i="1" s="1"/>
  <c r="S22" i="3"/>
  <c r="E21" i="4"/>
  <c r="E24" i="4" s="1"/>
  <c r="E33" i="1" s="1"/>
  <c r="H35" i="1" l="1"/>
  <c r="AH11" i="3"/>
  <c r="AH22" i="3" s="1"/>
  <c r="F26" i="4"/>
  <c r="H37" i="1"/>
  <c r="J15" i="1"/>
  <c r="F35" i="1"/>
  <c r="F26" i="1"/>
  <c r="J16" i="1"/>
  <c r="I26" i="1"/>
  <c r="E35" i="1"/>
  <c r="D33" i="1"/>
  <c r="I35" i="1"/>
  <c r="J30" i="1"/>
  <c r="J35" i="1" s="1"/>
  <c r="F38" i="1" l="1"/>
  <c r="J26" i="1"/>
  <c r="I37" i="1"/>
  <c r="J37" i="1"/>
</calcChain>
</file>

<file path=xl/sharedStrings.xml><?xml version="1.0" encoding="utf-8"?>
<sst xmlns="http://schemas.openxmlformats.org/spreadsheetml/2006/main" count="103" uniqueCount="89">
  <si>
    <t xml:space="preserve">Team:  </t>
  </si>
  <si>
    <t>Total Team Budget:</t>
  </si>
  <si>
    <t>Coach:</t>
  </si>
  <si>
    <t>Team Fund Raising Budget</t>
  </si>
  <si>
    <t>Cost Per Team Member</t>
  </si>
  <si>
    <t>Estimated Cost for Team</t>
  </si>
  <si>
    <t>Actuals</t>
  </si>
  <si>
    <t>Total Expenses</t>
  </si>
  <si>
    <t>Total Revenue</t>
  </si>
  <si>
    <t>Bank Balance</t>
  </si>
  <si>
    <t>Total Budget Per Person:</t>
  </si>
  <si>
    <t>Number of team members</t>
  </si>
  <si>
    <t>Surplus/Defecit</t>
  </si>
  <si>
    <t xml:space="preserve">Team Manager: </t>
  </si>
  <si>
    <t>Treasurer:</t>
  </si>
  <si>
    <t>`</t>
  </si>
  <si>
    <t>Estimated Revenue</t>
  </si>
  <si>
    <t>Estimated Revenue per Team Member</t>
  </si>
  <si>
    <t>Estimated Revenue From Fund Raising and Cash Calls</t>
  </si>
  <si>
    <t>Estimated Team Expenses</t>
  </si>
  <si>
    <t>Phone Number:</t>
  </si>
  <si>
    <t>Bow River Bruins Team Fundraising Budget Application/Reconciliation</t>
  </si>
  <si>
    <t>Detailed Transactions</t>
  </si>
  <si>
    <t>Bank</t>
  </si>
  <si>
    <t>Revenue</t>
  </si>
  <si>
    <t>Host A Tournament</t>
  </si>
  <si>
    <t>Date</t>
  </si>
  <si>
    <t>Explanation</t>
  </si>
  <si>
    <t>Debit</t>
  </si>
  <si>
    <t>Credit</t>
  </si>
  <si>
    <t>Balance Fwd</t>
  </si>
  <si>
    <t>Cash Call</t>
  </si>
  <si>
    <t>Donations</t>
  </si>
  <si>
    <t>Expense</t>
  </si>
  <si>
    <t>Tournaments</t>
  </si>
  <si>
    <t>Socks</t>
  </si>
  <si>
    <t>Ice Rental</t>
  </si>
  <si>
    <t>Referees</t>
  </si>
  <si>
    <t>Other Exp</t>
  </si>
  <si>
    <t xml:space="preserve">Net </t>
  </si>
  <si>
    <t>Check</t>
  </si>
  <si>
    <t>Cheque 001</t>
  </si>
  <si>
    <t>Deposit</t>
  </si>
  <si>
    <t>Cheque 002</t>
  </si>
  <si>
    <t>Cheque 003</t>
  </si>
  <si>
    <t>Team Building 1</t>
  </si>
  <si>
    <t>Team Building 2</t>
  </si>
  <si>
    <t>Year End Party</t>
  </si>
  <si>
    <t>Coaches Gifts</t>
  </si>
  <si>
    <t>Other Expenses</t>
  </si>
  <si>
    <t>NAME OF TEAM</t>
  </si>
  <si>
    <t>September 1, ? to April?</t>
  </si>
  <si>
    <t>Cheque/Deposit/Memo/Debit</t>
  </si>
  <si>
    <t>Cleared Bank</t>
  </si>
  <si>
    <t>Total Net Revenue</t>
  </si>
  <si>
    <t>Trails West Hockey Association</t>
  </si>
  <si>
    <t>SAMPLE TRANSACTIONS</t>
  </si>
  <si>
    <t>Parent cash call</t>
  </si>
  <si>
    <t>Team Manager re. Christmas party</t>
  </si>
  <si>
    <t>Coach re. extra ice and refs for exhibition game</t>
  </si>
  <si>
    <t>Difference</t>
  </si>
  <si>
    <t>Total Cost</t>
  </si>
  <si>
    <t>per player per game</t>
  </si>
  <si>
    <t>Snacks</t>
  </si>
  <si>
    <t>Awards:</t>
  </si>
  <si>
    <t>Ice</t>
  </si>
  <si>
    <t>Actual</t>
  </si>
  <si>
    <t>Budget</t>
  </si>
  <si>
    <t>Team Tournament</t>
  </si>
  <si>
    <t xml:space="preserve">Heart &amp; Hustle </t>
  </si>
  <si>
    <t xml:space="preserve">T shirts </t>
  </si>
  <si>
    <t>Medals</t>
  </si>
  <si>
    <t>Entry Fees invitees</t>
  </si>
  <si>
    <t xml:space="preserve">Entry fees host team </t>
  </si>
  <si>
    <t xml:space="preserve">Sponsorship </t>
  </si>
  <si>
    <t>AGLC Eligible expenses</t>
  </si>
  <si>
    <t>Total</t>
  </si>
  <si>
    <t>AGLC fundraising revenues</t>
  </si>
  <si>
    <t>Other revenues</t>
  </si>
  <si>
    <t>Fundraiser - bottle drive</t>
  </si>
  <si>
    <t>Fundraiser - raffle</t>
  </si>
  <si>
    <t>Travel expenses</t>
  </si>
  <si>
    <t>See Note</t>
  </si>
  <si>
    <t xml:space="preserve">Note:  </t>
  </si>
  <si>
    <t>If fundraising under an AGLC license, ensure you are familiar with the restrictions around eligible expenses and spend and track accordingly.</t>
  </si>
  <si>
    <t>Additional Loot bag items</t>
  </si>
  <si>
    <t>Entry Fees Revenue</t>
  </si>
  <si>
    <t>Host a tournament, net</t>
  </si>
  <si>
    <t>Note:  The net difference in the actual column on this schedule should agree to the net column on the detail schedule and the actual Host tournament, net amount on the team budget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</si>
</sst>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00_-;\-* #,##0.00_-;_-* &quot;-&quot;??_-;_-@_-"/>
    <numFmt numFmtId="165" formatCode="&quot;$&quot;#,##0.00"/>
    <numFmt numFmtId="166" formatCode="_(* #,##0_);_(* \(#,##0\);_(* &quot;-&quot;??_);_(@_)"/>
    <numFmt numFmtId="167" formatCode="[$-1009]d\-mmm\-yy;@"/>
    <numFmt numFmtId="168" formatCode="[$-F800]dddd\,\ mmmm\ dd\,\ yyyy"/>
  </numFmts>
  <fonts count="10" x14ac:knownFonts="1">
    <font>
      <sz val="10"/>
      <name val="Arial"/>
    </font>
    <font>
      <sz val="10"/>
      <name val="Arial"/>
      <family val="2"/>
    </font>
    <font>
      <b/>
      <sz val="10"/>
      <name val="Arial"/>
      <family val="2"/>
    </font>
    <font>
      <sz val="10"/>
      <name val="Arial"/>
      <family val="2"/>
    </font>
    <font>
      <sz val="8"/>
      <name val="Arial"/>
      <family val="2"/>
    </font>
    <font>
      <sz val="10"/>
      <name val="Arial"/>
      <family val="2"/>
    </font>
    <font>
      <b/>
      <sz val="12"/>
      <name val="Arial"/>
      <family val="2"/>
    </font>
    <font>
      <b/>
      <sz val="10"/>
      <color indexed="23"/>
      <name val="Arial"/>
      <family val="2"/>
    </font>
    <font>
      <b/>
      <u/>
      <sz val="10"/>
      <name val="Arial"/>
      <family val="2"/>
    </font>
    <font>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medium">
        <color auto="1"/>
      </bottom>
      <diagonal/>
    </border>
    <border>
      <left style="thin">
        <color auto="1"/>
      </left>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cellStyleXfs>
  <cellXfs count="92">
    <xf numFmtId="0" fontId="0" fillId="0" borderId="0" xfId="0"/>
    <xf numFmtId="0" fontId="3" fillId="0" borderId="0" xfId="0" applyFont="1"/>
    <xf numFmtId="0" fontId="2" fillId="0" borderId="0" xfId="0" applyFont="1"/>
    <xf numFmtId="0" fontId="2" fillId="0" borderId="0" xfId="0" applyFont="1" applyAlignment="1">
      <alignment horizontal="center"/>
    </xf>
    <xf numFmtId="44" fontId="2" fillId="0" borderId="0" xfId="2" applyFont="1"/>
    <xf numFmtId="44" fontId="2" fillId="0" borderId="1" xfId="0" applyNumberFormat="1" applyFont="1" applyBorder="1"/>
    <xf numFmtId="0" fontId="3" fillId="0" borderId="0" xfId="0" applyFont="1" applyBorder="1" applyAlignment="1">
      <alignment horizontal="left"/>
    </xf>
    <xf numFmtId="0" fontId="3" fillId="0" borderId="0" xfId="0" applyFont="1" applyBorder="1"/>
    <xf numFmtId="44" fontId="3" fillId="0" borderId="0" xfId="0" applyNumberFormat="1" applyFont="1" applyBorder="1"/>
    <xf numFmtId="4" fontId="0" fillId="0" borderId="0" xfId="0" applyNumberFormat="1"/>
    <xf numFmtId="0" fontId="0" fillId="0" borderId="0" xfId="0" applyBorder="1"/>
    <xf numFmtId="166" fontId="2" fillId="0" borderId="0" xfId="1" applyNumberFormat="1" applyFont="1" applyBorder="1"/>
    <xf numFmtId="0" fontId="2" fillId="0" borderId="0" xfId="0" applyFont="1" applyFill="1" applyBorder="1"/>
    <xf numFmtId="165" fontId="3" fillId="0" borderId="2" xfId="2" applyNumberFormat="1" applyFont="1" applyBorder="1" applyAlignment="1">
      <alignment horizontal="center"/>
    </xf>
    <xf numFmtId="165" fontId="3" fillId="2" borderId="3" xfId="2" applyNumberFormat="1" applyFont="1" applyFill="1" applyBorder="1" applyAlignment="1">
      <alignment horizontal="center"/>
    </xf>
    <xf numFmtId="165" fontId="3" fillId="0" borderId="1" xfId="2" applyNumberFormat="1" applyFont="1" applyBorder="1" applyAlignment="1">
      <alignment horizontal="center"/>
    </xf>
    <xf numFmtId="0" fontId="5" fillId="0" borderId="0" xfId="0" applyFont="1"/>
    <xf numFmtId="165" fontId="3" fillId="0" borderId="3" xfId="2" applyNumberFormat="1" applyFont="1" applyBorder="1" applyAlignment="1" applyProtection="1">
      <alignment horizontal="center"/>
      <protection locked="0"/>
    </xf>
    <xf numFmtId="165" fontId="3" fillId="0" borderId="1" xfId="2" applyNumberFormat="1" applyFont="1" applyBorder="1" applyAlignment="1" applyProtection="1">
      <alignment horizontal="center"/>
      <protection locked="0"/>
    </xf>
    <xf numFmtId="0" fontId="0" fillId="2" borderId="0" xfId="0" applyFill="1"/>
    <xf numFmtId="0" fontId="2" fillId="2" borderId="1" xfId="0" applyFont="1" applyFill="1" applyBorder="1" applyAlignment="1">
      <alignment horizontal="center" wrapText="1"/>
    </xf>
    <xf numFmtId="4" fontId="2" fillId="2" borderId="1" xfId="0" applyNumberFormat="1" applyFont="1" applyFill="1" applyBorder="1" applyAlignment="1">
      <alignment horizontal="center"/>
    </xf>
    <xf numFmtId="0" fontId="2" fillId="2" borderId="4" xfId="0" applyFont="1" applyFill="1" applyBorder="1" applyAlignment="1">
      <alignment horizontal="left"/>
    </xf>
    <xf numFmtId="0" fontId="3" fillId="2" borderId="5" xfId="0" applyFont="1" applyFill="1" applyBorder="1" applyAlignment="1">
      <alignment horizontal="left"/>
    </xf>
    <xf numFmtId="0" fontId="3" fillId="2" borderId="5" xfId="0" applyFont="1" applyFill="1" applyBorder="1"/>
    <xf numFmtId="165" fontId="2" fillId="2" borderId="6" xfId="0" applyNumberFormat="1" applyFont="1" applyFill="1" applyBorder="1"/>
    <xf numFmtId="165" fontId="2" fillId="2" borderId="7" xfId="0" applyNumberFormat="1" applyFont="1" applyFill="1" applyBorder="1" applyAlignment="1">
      <alignment horizontal="left"/>
    </xf>
    <xf numFmtId="165" fontId="2" fillId="2" borderId="8" xfId="0" applyNumberFormat="1" applyFont="1" applyFill="1" applyBorder="1" applyAlignment="1">
      <alignment horizontal="left"/>
    </xf>
    <xf numFmtId="165" fontId="2" fillId="2" borderId="8" xfId="0" applyNumberFormat="1" applyFont="1" applyFill="1" applyBorder="1"/>
    <xf numFmtId="165" fontId="3" fillId="2" borderId="1" xfId="2" applyNumberFormat="1" applyFont="1" applyFill="1" applyBorder="1" applyAlignment="1">
      <alignment horizontal="center"/>
    </xf>
    <xf numFmtId="0" fontId="3" fillId="2" borderId="0" xfId="0" applyFont="1" applyFill="1"/>
    <xf numFmtId="0" fontId="6" fillId="2" borderId="0" xfId="0" applyFont="1" applyFill="1"/>
    <xf numFmtId="0" fontId="2" fillId="0" borderId="0" xfId="0" applyFont="1" applyAlignment="1"/>
    <xf numFmtId="0" fontId="7" fillId="0" borderId="0" xfId="0" applyFont="1" applyAlignment="1"/>
    <xf numFmtId="0" fontId="7" fillId="0" borderId="0" xfId="0" applyFont="1" applyAlignment="1">
      <alignment horizontal="left"/>
    </xf>
    <xf numFmtId="0" fontId="7" fillId="0" borderId="0" xfId="0" applyFont="1" applyAlignment="1">
      <alignment horizontal="center"/>
    </xf>
    <xf numFmtId="0" fontId="0" fillId="0" borderId="0" xfId="0" applyAlignment="1">
      <alignment horizontal="center"/>
    </xf>
    <xf numFmtId="0" fontId="2" fillId="0" borderId="0" xfId="0" applyFont="1" applyBorder="1" applyAlignment="1">
      <alignment horizontal="center"/>
    </xf>
    <xf numFmtId="0" fontId="8" fillId="0" borderId="0" xfId="0" applyFont="1" applyAlignment="1">
      <alignment horizontal="center"/>
    </xf>
    <xf numFmtId="0" fontId="8" fillId="0" borderId="0" xfId="0" applyFont="1"/>
    <xf numFmtId="167" fontId="0" fillId="0" borderId="0" xfId="0" applyNumberFormat="1" applyAlignment="1">
      <alignment horizontal="left"/>
    </xf>
    <xf numFmtId="43" fontId="0" fillId="0" borderId="0" xfId="3" applyFont="1"/>
    <xf numFmtId="43" fontId="0" fillId="0" borderId="0" xfId="0" applyNumberFormat="1"/>
    <xf numFmtId="16" fontId="0" fillId="0" borderId="0" xfId="0" applyNumberFormat="1"/>
    <xf numFmtId="168" fontId="0" fillId="0" borderId="0" xfId="0" applyNumberFormat="1" applyAlignment="1">
      <alignment horizontal="left"/>
    </xf>
    <xf numFmtId="43" fontId="0" fillId="0" borderId="14" xfId="3" applyFont="1" applyBorder="1"/>
    <xf numFmtId="164" fontId="0" fillId="0" borderId="0" xfId="0" applyNumberFormat="1"/>
    <xf numFmtId="43" fontId="0" fillId="0" borderId="0" xfId="0" applyNumberFormat="1" applyBorder="1"/>
    <xf numFmtId="168" fontId="0" fillId="0" borderId="0" xfId="0" applyNumberFormat="1" applyAlignment="1">
      <alignment horizontal="right"/>
    </xf>
    <xf numFmtId="0" fontId="0" fillId="0" borderId="0" xfId="0" applyAlignment="1">
      <alignment horizontal="right"/>
    </xf>
    <xf numFmtId="164" fontId="0" fillId="0" borderId="0" xfId="0" applyNumberFormat="1" applyBorder="1"/>
    <xf numFmtId="0" fontId="8" fillId="0" borderId="0" xfId="0" applyFont="1" applyAlignment="1">
      <alignment horizontal="center" wrapText="1"/>
    </xf>
    <xf numFmtId="0" fontId="8" fillId="0" borderId="0" xfId="0" applyFont="1" applyBorder="1" applyAlignment="1">
      <alignment horizontal="center" wrapText="1"/>
    </xf>
    <xf numFmtId="0" fontId="2" fillId="0" borderId="0" xfId="0" applyFont="1" applyAlignment="1">
      <alignment horizontal="center" wrapText="1"/>
    </xf>
    <xf numFmtId="43" fontId="0" fillId="0" borderId="1" xfId="1" applyFont="1" applyBorder="1" applyAlignment="1">
      <alignment horizontal="center"/>
    </xf>
    <xf numFmtId="44" fontId="2" fillId="2" borderId="1" xfId="2" applyFont="1" applyFill="1" applyBorder="1" applyAlignment="1">
      <alignment horizontal="center"/>
    </xf>
    <xf numFmtId="0" fontId="2" fillId="0" borderId="0" xfId="0" applyFont="1" applyAlignment="1">
      <alignment wrapText="1"/>
    </xf>
    <xf numFmtId="167" fontId="5" fillId="0" borderId="0" xfId="0" applyNumberFormat="1" applyFont="1" applyAlignment="1">
      <alignment horizontal="left"/>
    </xf>
    <xf numFmtId="44" fontId="2" fillId="2" borderId="6" xfId="2" applyFont="1" applyFill="1" applyBorder="1"/>
    <xf numFmtId="44" fontId="2" fillId="2" borderId="9" xfId="2" applyFont="1" applyFill="1" applyBorder="1"/>
    <xf numFmtId="43" fontId="0" fillId="0" borderId="0" xfId="4" applyFont="1"/>
    <xf numFmtId="43" fontId="0" fillId="0" borderId="11" xfId="4" applyFont="1" applyBorder="1"/>
    <xf numFmtId="43" fontId="0" fillId="0" borderId="0" xfId="4" quotePrefix="1" applyFont="1"/>
    <xf numFmtId="43" fontId="9" fillId="0" borderId="0" xfId="4" applyFont="1"/>
    <xf numFmtId="43" fontId="0" fillId="0" borderId="0" xfId="4" applyFont="1" applyAlignment="1">
      <alignment horizontal="center"/>
    </xf>
    <xf numFmtId="43" fontId="5" fillId="0" borderId="0" xfId="4" applyFont="1"/>
    <xf numFmtId="0" fontId="2" fillId="2" borderId="15" xfId="0" applyFont="1" applyFill="1" applyBorder="1" applyAlignment="1">
      <alignment horizontal="center" wrapText="1"/>
    </xf>
    <xf numFmtId="165" fontId="0" fillId="0" borderId="0" xfId="0" applyNumberFormat="1"/>
    <xf numFmtId="0" fontId="2" fillId="0" borderId="0" xfId="0" applyFont="1" applyAlignment="1">
      <alignment horizontal="right"/>
    </xf>
    <xf numFmtId="0" fontId="1" fillId="0" borderId="1" xfId="0" applyFont="1" applyBorder="1" applyAlignment="1">
      <alignment horizontal="left"/>
    </xf>
    <xf numFmtId="0" fontId="3" fillId="0" borderId="1" xfId="0" applyFont="1" applyBorder="1" applyAlignment="1">
      <alignment horizontal="left"/>
    </xf>
    <xf numFmtId="0" fontId="0" fillId="0" borderId="0" xfId="0" applyBorder="1" applyAlignment="1">
      <alignment horizontal="left" vertical="top" wrapText="1"/>
    </xf>
    <xf numFmtId="0" fontId="2" fillId="2" borderId="10" xfId="0" applyFont="1" applyFill="1" applyBorder="1" applyAlignment="1">
      <alignment horizontal="left"/>
    </xf>
    <xf numFmtId="0" fontId="2" fillId="2" borderId="11" xfId="0" applyFont="1" applyFill="1" applyBorder="1" applyAlignment="1">
      <alignment horizontal="left"/>
    </xf>
    <xf numFmtId="0" fontId="2" fillId="2" borderId="12" xfId="0" applyFont="1" applyFill="1" applyBorder="1" applyAlignment="1">
      <alignment horizontal="left"/>
    </xf>
    <xf numFmtId="0" fontId="5" fillId="0" borderId="1" xfId="0" applyFont="1" applyBorder="1" applyAlignment="1">
      <alignment horizontal="left"/>
    </xf>
    <xf numFmtId="0" fontId="3" fillId="0" borderId="10" xfId="0" applyFont="1" applyBorder="1" applyAlignment="1">
      <alignment horizontal="left"/>
    </xf>
    <xf numFmtId="0" fontId="3" fillId="0" borderId="11" xfId="0" applyFont="1" applyBorder="1" applyAlignment="1">
      <alignment horizontal="left"/>
    </xf>
    <xf numFmtId="0" fontId="3" fillId="0" borderId="12" xfId="0" applyFont="1" applyBorder="1" applyAlignment="1">
      <alignment horizontal="left"/>
    </xf>
    <xf numFmtId="0" fontId="2" fillId="0" borderId="10"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xf>
    <xf numFmtId="0" fontId="2" fillId="2" borderId="1" xfId="0" applyFont="1" applyFill="1" applyBorder="1" applyAlignment="1">
      <alignment horizontal="left"/>
    </xf>
    <xf numFmtId="0" fontId="3" fillId="0" borderId="0" xfId="0" applyFont="1" applyAlignment="1">
      <alignment horizontal="left"/>
    </xf>
    <xf numFmtId="0" fontId="2" fillId="2" borderId="0" xfId="0" applyFont="1" applyFill="1" applyAlignment="1">
      <alignment horizontal="center"/>
    </xf>
    <xf numFmtId="0" fontId="3" fillId="0" borderId="3" xfId="0" applyFont="1" applyBorder="1" applyAlignment="1">
      <alignment horizontal="left"/>
    </xf>
    <xf numFmtId="0" fontId="2" fillId="0" borderId="13" xfId="0" applyFont="1" applyBorder="1" applyAlignment="1">
      <alignment horizontal="center"/>
    </xf>
    <xf numFmtId="0" fontId="8" fillId="0" borderId="0" xfId="0" applyFont="1" applyBorder="1" applyAlignment="1">
      <alignment horizontal="center"/>
    </xf>
    <xf numFmtId="0" fontId="0" fillId="0" borderId="13" xfId="0" applyBorder="1" applyAlignment="1"/>
    <xf numFmtId="43" fontId="0" fillId="0" borderId="0" xfId="4" applyFont="1" applyAlignment="1">
      <alignment horizontal="center"/>
    </xf>
    <xf numFmtId="43" fontId="1" fillId="0" borderId="0" xfId="4" applyFont="1" applyAlignment="1">
      <alignment wrapText="1"/>
    </xf>
    <xf numFmtId="0" fontId="0" fillId="0" borderId="0" xfId="0" applyAlignment="1">
      <alignment wrapText="1"/>
    </xf>
  </cellXfs>
  <cellStyles count="5">
    <cellStyle name="Comma" xfId="1" builtinId="3"/>
    <cellStyle name="Comma 2" xfId="3" xr:uid="{00000000-0005-0000-0000-000001000000}"/>
    <cellStyle name="Comma 3" xfId="4" xr:uid="{00000000-0005-0000-0000-000002000000}"/>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40"/>
  <sheetViews>
    <sheetView tabSelected="1" workbookViewId="0">
      <selection activeCell="A19" sqref="A19:C19"/>
    </sheetView>
  </sheetViews>
  <sheetFormatPr baseColWidth="10" defaultColWidth="8.83203125" defaultRowHeight="13" x14ac:dyDescent="0.15"/>
  <cols>
    <col min="1" max="1" width="37.33203125" customWidth="1"/>
    <col min="2" max="2" width="27" bestFit="1" customWidth="1"/>
    <col min="3" max="3" width="14.6640625" customWidth="1"/>
    <col min="4" max="4" width="16.1640625" customWidth="1"/>
    <col min="5" max="5" width="12.33203125" bestFit="1" customWidth="1"/>
    <col min="6" max="6" width="10.33203125" bestFit="1" customWidth="1"/>
    <col min="8" max="8" width="12.33203125" customWidth="1"/>
    <col min="9" max="9" width="9.5" customWidth="1"/>
    <col min="10" max="10" width="9.33203125" bestFit="1" customWidth="1"/>
  </cols>
  <sheetData>
    <row r="2" spans="1:10" ht="16" x14ac:dyDescent="0.2">
      <c r="A2" s="31" t="s">
        <v>21</v>
      </c>
      <c r="B2" s="30"/>
      <c r="C2" s="30"/>
      <c r="D2" s="30"/>
      <c r="E2" s="30"/>
      <c r="F2" s="19"/>
    </row>
    <row r="3" spans="1:10" x14ac:dyDescent="0.15">
      <c r="A3" s="1"/>
      <c r="B3" s="1"/>
      <c r="C3" s="1"/>
      <c r="D3" s="1"/>
      <c r="E3" s="1"/>
    </row>
    <row r="4" spans="1:10" x14ac:dyDescent="0.15">
      <c r="A4" s="2" t="s">
        <v>0</v>
      </c>
      <c r="B4" s="3"/>
      <c r="C4" s="1"/>
      <c r="D4" s="1"/>
    </row>
    <row r="5" spans="1:10" x14ac:dyDescent="0.15">
      <c r="A5" s="2" t="s">
        <v>1</v>
      </c>
      <c r="B5" s="4">
        <f>E26</f>
        <v>0</v>
      </c>
      <c r="C5" s="1"/>
      <c r="D5" s="1"/>
    </row>
    <row r="6" spans="1:10" x14ac:dyDescent="0.15">
      <c r="A6" s="2" t="s">
        <v>10</v>
      </c>
      <c r="B6" s="5">
        <f>D26</f>
        <v>0</v>
      </c>
      <c r="C6" s="1"/>
      <c r="D6" s="1"/>
    </row>
    <row r="7" spans="1:10" x14ac:dyDescent="0.15">
      <c r="A7" s="2" t="s">
        <v>11</v>
      </c>
      <c r="B7" s="11">
        <v>0</v>
      </c>
      <c r="C7" s="1"/>
      <c r="D7" s="1"/>
    </row>
    <row r="8" spans="1:10" x14ac:dyDescent="0.15">
      <c r="A8" s="1"/>
      <c r="B8" s="1"/>
      <c r="C8" s="1"/>
      <c r="D8" s="1"/>
    </row>
    <row r="9" spans="1:10" x14ac:dyDescent="0.15">
      <c r="A9" s="83"/>
      <c r="B9" s="83"/>
      <c r="C9" s="83"/>
      <c r="D9" s="83"/>
      <c r="E9" s="83"/>
    </row>
    <row r="10" spans="1:10" x14ac:dyDescent="0.15">
      <c r="A10" s="2" t="s">
        <v>13</v>
      </c>
      <c r="B10" s="1"/>
      <c r="C10" s="2" t="s">
        <v>20</v>
      </c>
      <c r="D10" s="1"/>
      <c r="E10" s="1"/>
    </row>
    <row r="11" spans="1:10" x14ac:dyDescent="0.15">
      <c r="A11" s="12" t="s">
        <v>14</v>
      </c>
      <c r="B11" s="1"/>
      <c r="C11" s="2" t="s">
        <v>2</v>
      </c>
      <c r="D11" s="1"/>
      <c r="E11" s="1"/>
    </row>
    <row r="12" spans="1:10" x14ac:dyDescent="0.15">
      <c r="A12" s="84" t="s">
        <v>3</v>
      </c>
      <c r="B12" s="84"/>
      <c r="C12" s="84"/>
      <c r="D12" s="84"/>
      <c r="E12" s="84"/>
      <c r="F12" s="19"/>
    </row>
    <row r="13" spans="1:10" ht="12" customHeight="1" x14ac:dyDescent="0.15">
      <c r="A13" s="1"/>
      <c r="B13" s="1"/>
      <c r="C13" s="1"/>
      <c r="D13" s="1"/>
      <c r="E13" s="1"/>
      <c r="H13" s="16" t="s">
        <v>15</v>
      </c>
    </row>
    <row r="14" spans="1:10" ht="42.75" customHeight="1" x14ac:dyDescent="0.15">
      <c r="A14" s="72" t="s">
        <v>19</v>
      </c>
      <c r="B14" s="73"/>
      <c r="C14" s="74"/>
      <c r="D14" s="20" t="s">
        <v>4</v>
      </c>
      <c r="E14" s="20" t="s">
        <v>5</v>
      </c>
      <c r="F14" s="20" t="s">
        <v>6</v>
      </c>
      <c r="H14" s="66" t="s">
        <v>75</v>
      </c>
      <c r="I14" s="66" t="s">
        <v>49</v>
      </c>
      <c r="J14" s="66" t="s">
        <v>76</v>
      </c>
    </row>
    <row r="15" spans="1:10" x14ac:dyDescent="0.15">
      <c r="A15" s="85" t="str">
        <f>Detail!V6</f>
        <v>Tournaments</v>
      </c>
      <c r="B15" s="85"/>
      <c r="C15" s="85"/>
      <c r="D15" s="17" t="e">
        <f>QUOTIENT(E15,B7)</f>
        <v>#DIV/0!</v>
      </c>
      <c r="E15" s="13"/>
      <c r="F15" s="54">
        <f>+Detail!V22</f>
        <v>0</v>
      </c>
      <c r="H15" s="67">
        <f>F15</f>
        <v>0</v>
      </c>
      <c r="J15" s="67">
        <f>H15+I15</f>
        <v>0</v>
      </c>
    </row>
    <row r="16" spans="1:10" x14ac:dyDescent="0.15">
      <c r="A16" s="70" t="str">
        <f>Detail!W6</f>
        <v>Socks</v>
      </c>
      <c r="B16" s="70"/>
      <c r="C16" s="70"/>
      <c r="D16" s="17" t="e">
        <f>QUOTIENT(E16,B7)</f>
        <v>#DIV/0!</v>
      </c>
      <c r="E16" s="13"/>
      <c r="F16" s="54">
        <f>Detail!W22</f>
        <v>0</v>
      </c>
      <c r="I16" s="67">
        <f>F16</f>
        <v>0</v>
      </c>
      <c r="J16" s="67">
        <f t="shared" ref="J16:J24" si="0">H16+I16</f>
        <v>0</v>
      </c>
    </row>
    <row r="17" spans="1:10" x14ac:dyDescent="0.15">
      <c r="A17" s="70" t="str">
        <f>Detail!X6</f>
        <v>Ice Rental</v>
      </c>
      <c r="B17" s="70"/>
      <c r="C17" s="70"/>
      <c r="D17" s="17" t="e">
        <f>QUOTIENT(E17,B7)</f>
        <v>#DIV/0!</v>
      </c>
      <c r="E17" s="13"/>
      <c r="F17" s="54">
        <f>+Detail!X22</f>
        <v>160</v>
      </c>
      <c r="H17" s="67">
        <f>F17</f>
        <v>160</v>
      </c>
      <c r="J17" s="67">
        <f t="shared" si="0"/>
        <v>160</v>
      </c>
    </row>
    <row r="18" spans="1:10" x14ac:dyDescent="0.15">
      <c r="A18" s="76" t="str">
        <f>Detail!Y6</f>
        <v>Referees</v>
      </c>
      <c r="B18" s="77"/>
      <c r="C18" s="78"/>
      <c r="D18" s="17" t="e">
        <f>QUOTIENT(E18,B7)</f>
        <v>#DIV/0!</v>
      </c>
      <c r="E18" s="13"/>
      <c r="F18" s="54">
        <f>+Detail!Y22</f>
        <v>40</v>
      </c>
      <c r="H18" s="67">
        <f>F18</f>
        <v>40</v>
      </c>
      <c r="J18" s="67">
        <f t="shared" si="0"/>
        <v>40</v>
      </c>
    </row>
    <row r="19" spans="1:10" x14ac:dyDescent="0.15">
      <c r="A19" s="76" t="str">
        <f>Detail!Z6</f>
        <v>Team Building 1</v>
      </c>
      <c r="B19" s="77"/>
      <c r="C19" s="78"/>
      <c r="D19" s="17" t="e">
        <f>QUOTIENT(E19,B7)</f>
        <v>#DIV/0!</v>
      </c>
      <c r="E19" s="13"/>
      <c r="F19" s="54">
        <f>+Detail!Z22</f>
        <v>0</v>
      </c>
      <c r="I19" s="67">
        <f>F19</f>
        <v>0</v>
      </c>
      <c r="J19" s="67">
        <f t="shared" si="0"/>
        <v>0</v>
      </c>
    </row>
    <row r="20" spans="1:10" x14ac:dyDescent="0.15">
      <c r="A20" s="76" t="str">
        <f>Detail!AA6</f>
        <v>Team Building 2</v>
      </c>
      <c r="B20" s="77"/>
      <c r="C20" s="78"/>
      <c r="D20" s="17" t="e">
        <f>QUOTIENT(E20,B7)</f>
        <v>#DIV/0!</v>
      </c>
      <c r="E20" s="13"/>
      <c r="F20" s="54">
        <f>Detail!AA22</f>
        <v>0</v>
      </c>
      <c r="I20" s="67">
        <f>F20</f>
        <v>0</v>
      </c>
      <c r="J20" s="67">
        <f t="shared" si="0"/>
        <v>0</v>
      </c>
    </row>
    <row r="21" spans="1:10" x14ac:dyDescent="0.15">
      <c r="A21" s="76" t="str">
        <f>Detail!AB6</f>
        <v>Travel expenses</v>
      </c>
      <c r="B21" s="77"/>
      <c r="C21" s="78"/>
      <c r="D21" s="17" t="e">
        <f>QUOTIENT(E21,B7)</f>
        <v>#DIV/0!</v>
      </c>
      <c r="E21" s="13"/>
      <c r="F21" s="54">
        <f>Detail!AB22</f>
        <v>0</v>
      </c>
      <c r="H21" s="67">
        <f>F21</f>
        <v>0</v>
      </c>
      <c r="I21" s="67"/>
      <c r="J21" s="67">
        <f t="shared" si="0"/>
        <v>0</v>
      </c>
    </row>
    <row r="22" spans="1:10" x14ac:dyDescent="0.15">
      <c r="A22" s="76" t="str">
        <f>Detail!AC6</f>
        <v>Year End Party</v>
      </c>
      <c r="B22" s="77"/>
      <c r="C22" s="78"/>
      <c r="D22" s="17" t="e">
        <f>QUOTIENT(E22,B7)</f>
        <v>#DIV/0!</v>
      </c>
      <c r="E22" s="13"/>
      <c r="F22" s="54">
        <f>+Detail!AC22</f>
        <v>0</v>
      </c>
      <c r="I22" s="67">
        <f>F22</f>
        <v>0</v>
      </c>
      <c r="J22" s="67">
        <f t="shared" si="0"/>
        <v>0</v>
      </c>
    </row>
    <row r="23" spans="1:10" x14ac:dyDescent="0.15">
      <c r="A23" s="76" t="str">
        <f>Detail!AD6</f>
        <v>Coaches Gifts</v>
      </c>
      <c r="B23" s="77"/>
      <c r="C23" s="78"/>
      <c r="D23" s="17" t="e">
        <f>QUOTIENT(E23,B7)</f>
        <v>#DIV/0!</v>
      </c>
      <c r="E23" s="13"/>
      <c r="F23" s="54">
        <f>Detail!AD22</f>
        <v>0</v>
      </c>
      <c r="I23" s="67">
        <f>F23</f>
        <v>0</v>
      </c>
      <c r="J23" s="67">
        <f t="shared" si="0"/>
        <v>0</v>
      </c>
    </row>
    <row r="24" spans="1:10" x14ac:dyDescent="0.15">
      <c r="A24" s="70" t="str">
        <f>Detail!AE6</f>
        <v>Other Expenses</v>
      </c>
      <c r="B24" s="70"/>
      <c r="C24" s="70"/>
      <c r="D24" s="17" t="e">
        <f>QUOTIENT(E24,B7)</f>
        <v>#DIV/0!</v>
      </c>
      <c r="E24" s="13"/>
      <c r="F24" s="54">
        <f>Detail!AE22</f>
        <v>0</v>
      </c>
      <c r="J24" s="67">
        <f t="shared" si="0"/>
        <v>0</v>
      </c>
    </row>
    <row r="25" spans="1:10" x14ac:dyDescent="0.15">
      <c r="A25" s="70"/>
      <c r="B25" s="70"/>
      <c r="C25" s="70"/>
      <c r="D25" s="17"/>
      <c r="E25" s="13"/>
      <c r="F25" s="54"/>
    </row>
    <row r="26" spans="1:10" x14ac:dyDescent="0.15">
      <c r="A26" s="73" t="s">
        <v>7</v>
      </c>
      <c r="B26" s="73"/>
      <c r="C26" s="73"/>
      <c r="D26" s="14"/>
      <c r="E26" s="55">
        <f>SUM(E15:E25)</f>
        <v>0</v>
      </c>
      <c r="F26" s="55">
        <f>SUM(F15:F25)</f>
        <v>200</v>
      </c>
      <c r="H26" s="55">
        <f>SUM(H15:H25)</f>
        <v>200</v>
      </c>
      <c r="I26" s="55">
        <f>SUM(I15:I25)</f>
        <v>0</v>
      </c>
      <c r="J26" s="55">
        <f>SUM(J15:J25)</f>
        <v>200</v>
      </c>
    </row>
    <row r="27" spans="1:10" x14ac:dyDescent="0.15">
      <c r="A27" s="79"/>
      <c r="B27" s="80"/>
      <c r="C27" s="80"/>
      <c r="D27" s="80"/>
      <c r="E27" s="80"/>
      <c r="F27" s="81"/>
    </row>
    <row r="28" spans="1:10" ht="42" x14ac:dyDescent="0.15">
      <c r="A28" s="82" t="s">
        <v>18</v>
      </c>
      <c r="B28" s="82"/>
      <c r="C28" s="82"/>
      <c r="D28" s="20" t="s">
        <v>17</v>
      </c>
      <c r="E28" s="20" t="s">
        <v>16</v>
      </c>
      <c r="F28" s="21" t="s">
        <v>6</v>
      </c>
      <c r="H28" s="66" t="s">
        <v>77</v>
      </c>
      <c r="I28" s="66" t="s">
        <v>78</v>
      </c>
      <c r="J28" s="66" t="s">
        <v>76</v>
      </c>
    </row>
    <row r="29" spans="1:10" x14ac:dyDescent="0.15">
      <c r="A29" s="75" t="str">
        <f>Detail!I6</f>
        <v>Cash Call</v>
      </c>
      <c r="B29" s="70"/>
      <c r="C29" s="70"/>
      <c r="D29" s="18" t="e">
        <f>QUOTIENT(E29,B7)</f>
        <v>#DIV/0!</v>
      </c>
      <c r="E29" s="15"/>
      <c r="F29" s="54">
        <f>+Detail!I22</f>
        <v>0</v>
      </c>
      <c r="I29" s="67">
        <f>F29</f>
        <v>0</v>
      </c>
      <c r="J29" s="67">
        <f>H29+I29</f>
        <v>0</v>
      </c>
    </row>
    <row r="30" spans="1:10" x14ac:dyDescent="0.15">
      <c r="A30" s="75" t="str">
        <f>Detail!J6</f>
        <v>Donations</v>
      </c>
      <c r="B30" s="70"/>
      <c r="C30" s="70"/>
      <c r="D30" s="18" t="e">
        <f>QUOTIENT(E30,B7)</f>
        <v>#DIV/0!</v>
      </c>
      <c r="E30" s="15"/>
      <c r="F30" s="54">
        <f>+Detail!J22</f>
        <v>0</v>
      </c>
      <c r="I30" s="67">
        <f>F30</f>
        <v>0</v>
      </c>
      <c r="J30" s="67">
        <f t="shared" ref="J30:J33" si="1">H30+I30</f>
        <v>0</v>
      </c>
    </row>
    <row r="31" spans="1:10" x14ac:dyDescent="0.15">
      <c r="A31" s="70" t="str">
        <f>Detail!K5</f>
        <v>Fundraiser - bottle drive</v>
      </c>
      <c r="B31" s="70"/>
      <c r="C31" s="70"/>
      <c r="D31" s="18" t="e">
        <f>QUOTIENT(E31,B7)</f>
        <v>#DIV/0!</v>
      </c>
      <c r="E31" s="15"/>
      <c r="F31" s="54">
        <f>Detail!K22+Detail!L22</f>
        <v>0</v>
      </c>
      <c r="I31" s="67">
        <f>F31</f>
        <v>0</v>
      </c>
      <c r="J31" s="67">
        <f t="shared" si="1"/>
        <v>0</v>
      </c>
    </row>
    <row r="32" spans="1:10" x14ac:dyDescent="0.15">
      <c r="A32" s="70" t="str">
        <f>Detail!M5</f>
        <v>Fundraiser - raffle</v>
      </c>
      <c r="B32" s="70"/>
      <c r="C32" s="70"/>
      <c r="D32" s="18" t="e">
        <f>QUOTIENT(E32,B7)</f>
        <v>#DIV/0!</v>
      </c>
      <c r="E32" s="15"/>
      <c r="F32" s="54">
        <f>Detail!M22+Detail!N22</f>
        <v>0</v>
      </c>
      <c r="H32" s="67">
        <f>F32</f>
        <v>0</v>
      </c>
      <c r="J32" s="67">
        <f t="shared" si="1"/>
        <v>0</v>
      </c>
    </row>
    <row r="33" spans="1:10" x14ac:dyDescent="0.15">
      <c r="A33" s="69" t="s">
        <v>87</v>
      </c>
      <c r="B33" s="70"/>
      <c r="C33" s="70"/>
      <c r="D33" s="18" t="e">
        <f>QUOTIENT(E33,B7)</f>
        <v>#DIV/0!</v>
      </c>
      <c r="E33" s="15">
        <f>'Tournament budget'!E24</f>
        <v>0</v>
      </c>
      <c r="F33" s="54">
        <f>'Tournament budget'!F24</f>
        <v>0</v>
      </c>
      <c r="I33" s="67">
        <f>F33</f>
        <v>0</v>
      </c>
      <c r="J33" s="67">
        <f t="shared" si="1"/>
        <v>0</v>
      </c>
    </row>
    <row r="34" spans="1:10" x14ac:dyDescent="0.15">
      <c r="A34" s="76"/>
      <c r="B34" s="77"/>
      <c r="C34" s="78"/>
      <c r="D34" s="18"/>
      <c r="E34" s="15"/>
      <c r="F34" s="54"/>
    </row>
    <row r="35" spans="1:10" x14ac:dyDescent="0.15">
      <c r="A35" s="72" t="s">
        <v>8</v>
      </c>
      <c r="B35" s="73"/>
      <c r="C35" s="74"/>
      <c r="D35" s="29"/>
      <c r="E35" s="55">
        <f>SUM(E29:E34)</f>
        <v>0</v>
      </c>
      <c r="F35" s="55">
        <f>SUM(F29:F34)</f>
        <v>0</v>
      </c>
      <c r="H35" s="55">
        <f>SUM(H29:H34)</f>
        <v>0</v>
      </c>
      <c r="I35" s="55">
        <f>SUM(I29:I34)</f>
        <v>0</v>
      </c>
      <c r="J35" s="55">
        <f>SUM(J29:J34)</f>
        <v>0</v>
      </c>
    </row>
    <row r="36" spans="1:10" ht="14" thickBot="1" x14ac:dyDescent="0.2">
      <c r="A36" s="6"/>
      <c r="B36" s="6"/>
      <c r="C36" s="6"/>
      <c r="D36" s="7"/>
      <c r="E36" s="8"/>
      <c r="F36" s="9"/>
    </row>
    <row r="37" spans="1:10" ht="14" thickBot="1" x14ac:dyDescent="0.2">
      <c r="A37" s="22" t="s">
        <v>12</v>
      </c>
      <c r="B37" s="23"/>
      <c r="C37" s="23"/>
      <c r="D37" s="24"/>
      <c r="E37" s="58">
        <f>D35-D26</f>
        <v>0</v>
      </c>
      <c r="F37" s="25"/>
      <c r="H37" s="55">
        <f>H35-H26</f>
        <v>-200</v>
      </c>
      <c r="I37" s="55">
        <f>I35-I26</f>
        <v>0</v>
      </c>
      <c r="J37" s="55">
        <f>J35-J26</f>
        <v>-200</v>
      </c>
    </row>
    <row r="38" spans="1:10" ht="14" thickBot="1" x14ac:dyDescent="0.2">
      <c r="A38" s="26" t="s">
        <v>9</v>
      </c>
      <c r="B38" s="27"/>
      <c r="C38" s="27"/>
      <c r="D38" s="28"/>
      <c r="E38" s="28"/>
      <c r="F38" s="59">
        <f>F35-F26</f>
        <v>-200</v>
      </c>
      <c r="H38" s="2" t="s">
        <v>82</v>
      </c>
    </row>
    <row r="39" spans="1:10" x14ac:dyDescent="0.15">
      <c r="A39" s="71"/>
      <c r="B39" s="71"/>
      <c r="C39" s="71"/>
      <c r="D39" s="71"/>
      <c r="E39" s="71"/>
      <c r="F39" s="10"/>
    </row>
    <row r="40" spans="1:10" x14ac:dyDescent="0.15">
      <c r="A40" s="68" t="s">
        <v>83</v>
      </c>
      <c r="B40" s="16" t="s">
        <v>84</v>
      </c>
    </row>
  </sheetData>
  <mergeCells count="25">
    <mergeCell ref="A17:C17"/>
    <mergeCell ref="A19:C19"/>
    <mergeCell ref="A18:C18"/>
    <mergeCell ref="A24:C24"/>
    <mergeCell ref="A9:E9"/>
    <mergeCell ref="A12:E12"/>
    <mergeCell ref="A14:C14"/>
    <mergeCell ref="A15:C15"/>
    <mergeCell ref="A16:C16"/>
    <mergeCell ref="A20:C20"/>
    <mergeCell ref="A25:C25"/>
    <mergeCell ref="A21:C21"/>
    <mergeCell ref="A22:C22"/>
    <mergeCell ref="A23:C23"/>
    <mergeCell ref="A32:C32"/>
    <mergeCell ref="A33:C33"/>
    <mergeCell ref="A39:E39"/>
    <mergeCell ref="A35:C35"/>
    <mergeCell ref="A26:C26"/>
    <mergeCell ref="A29:C29"/>
    <mergeCell ref="A34:C34"/>
    <mergeCell ref="A27:F27"/>
    <mergeCell ref="A28:C28"/>
    <mergeCell ref="A30:C30"/>
    <mergeCell ref="A31:C31"/>
  </mergeCells>
  <phoneticPr fontId="4" type="noConversion"/>
  <pageMargins left="0.75" right="0.75" top="0.56999999999999995" bottom="1" header="0.25" footer="0.5"/>
  <pageSetup scale="8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37"/>
  <sheetViews>
    <sheetView workbookViewId="0">
      <pane xSplit="3" ySplit="6" topLeftCell="K7" activePane="bottomRight" state="frozen"/>
      <selection pane="topRight" activeCell="D1" sqref="D1"/>
      <selection pane="bottomLeft" activeCell="A7" sqref="A7"/>
      <selection pane="bottomRight" activeCell="O7" sqref="O7"/>
    </sheetView>
  </sheetViews>
  <sheetFormatPr baseColWidth="10" defaultColWidth="8.83203125" defaultRowHeight="13" x14ac:dyDescent="0.15"/>
  <cols>
    <col min="1" max="1" width="10.6640625" customWidth="1"/>
    <col min="2" max="2" width="15.83203125" customWidth="1"/>
    <col min="3" max="3" width="51.83203125" customWidth="1"/>
    <col min="4" max="4" width="9.33203125" customWidth="1"/>
    <col min="5" max="6" width="10.5" bestFit="1" customWidth="1"/>
    <col min="7" max="7" width="12.1640625" bestFit="1" customWidth="1"/>
    <col min="8" max="8" width="2.83203125" customWidth="1"/>
    <col min="9" max="9" width="9.5" bestFit="1" customWidth="1"/>
    <col min="10" max="12" width="11" customWidth="1"/>
    <col min="14" max="14" width="10.5" bestFit="1" customWidth="1"/>
    <col min="15" max="18" width="10.33203125" customWidth="1"/>
    <col min="19" max="19" width="10.1640625" bestFit="1" customWidth="1"/>
    <col min="20" max="20" width="11.1640625" bestFit="1" customWidth="1"/>
    <col min="21" max="21" width="2.6640625" customWidth="1"/>
    <col min="22" max="22" width="12.5" bestFit="1" customWidth="1"/>
    <col min="23" max="23" width="8.5" bestFit="1" customWidth="1"/>
    <col min="24" max="24" width="9.5" bestFit="1" customWidth="1"/>
    <col min="25" max="25" width="8.6640625" bestFit="1" customWidth="1"/>
    <col min="26" max="26" width="10.6640625" customWidth="1"/>
    <col min="27" max="27" width="10.83203125" customWidth="1"/>
    <col min="28" max="28" width="11.33203125" customWidth="1"/>
    <col min="29" max="29" width="10.33203125" bestFit="1" customWidth="1"/>
    <col min="30" max="30" width="10.33203125" customWidth="1"/>
    <col min="31" max="32" width="9.5" bestFit="1" customWidth="1"/>
    <col min="33" max="33" width="3.5" customWidth="1"/>
    <col min="34" max="34" width="11.1640625" customWidth="1"/>
  </cols>
  <sheetData>
    <row r="1" spans="1:34" x14ac:dyDescent="0.15">
      <c r="A1" s="32" t="s">
        <v>50</v>
      </c>
      <c r="B1" s="33"/>
      <c r="C1" s="33"/>
      <c r="D1" s="33"/>
      <c r="E1" s="33"/>
      <c r="F1" s="33"/>
      <c r="G1" s="34"/>
      <c r="H1" s="35"/>
    </row>
    <row r="2" spans="1:34" x14ac:dyDescent="0.15">
      <c r="A2" s="2" t="s">
        <v>22</v>
      </c>
      <c r="H2" s="36"/>
    </row>
    <row r="3" spans="1:34" x14ac:dyDescent="0.15">
      <c r="A3" s="2" t="s">
        <v>51</v>
      </c>
      <c r="H3" s="36"/>
    </row>
    <row r="4" spans="1:34" x14ac:dyDescent="0.15">
      <c r="H4" s="36"/>
    </row>
    <row r="5" spans="1:34" x14ac:dyDescent="0.15">
      <c r="A5" s="2"/>
      <c r="B5" s="2"/>
      <c r="C5" s="2"/>
      <c r="D5" s="3"/>
      <c r="E5" s="86" t="s">
        <v>23</v>
      </c>
      <c r="F5" s="86"/>
      <c r="G5" s="37"/>
      <c r="H5" s="37"/>
      <c r="I5" s="87" t="s">
        <v>24</v>
      </c>
      <c r="J5" s="87"/>
      <c r="K5" s="87" t="s">
        <v>79</v>
      </c>
      <c r="L5" s="87"/>
      <c r="M5" s="87" t="s">
        <v>80</v>
      </c>
      <c r="N5" s="87"/>
      <c r="O5" s="86" t="s">
        <v>25</v>
      </c>
      <c r="P5" s="88"/>
      <c r="Q5" s="88"/>
      <c r="R5" s="88"/>
      <c r="S5" s="88"/>
      <c r="T5" s="37"/>
      <c r="U5" s="3"/>
      <c r="V5" s="3"/>
      <c r="W5" s="3"/>
      <c r="X5" s="2"/>
      <c r="Y5" s="2"/>
      <c r="AA5" s="37"/>
      <c r="AB5" s="37"/>
      <c r="AC5" s="2"/>
      <c r="AD5" s="2"/>
      <c r="AE5" s="3"/>
      <c r="AF5" s="3"/>
      <c r="AH5" s="2"/>
    </row>
    <row r="6" spans="1:34" ht="30" customHeight="1" x14ac:dyDescent="0.15">
      <c r="A6" s="38" t="s">
        <v>26</v>
      </c>
      <c r="B6" s="56" t="s">
        <v>52</v>
      </c>
      <c r="C6" s="38" t="s">
        <v>27</v>
      </c>
      <c r="D6" s="53" t="s">
        <v>53</v>
      </c>
      <c r="E6" s="38" t="s">
        <v>28</v>
      </c>
      <c r="F6" s="38" t="s">
        <v>29</v>
      </c>
      <c r="G6" s="38" t="s">
        <v>30</v>
      </c>
      <c r="H6" s="38"/>
      <c r="I6" s="38" t="s">
        <v>31</v>
      </c>
      <c r="J6" s="38" t="s">
        <v>32</v>
      </c>
      <c r="K6" s="38" t="s">
        <v>24</v>
      </c>
      <c r="L6" s="38" t="s">
        <v>33</v>
      </c>
      <c r="M6" s="38" t="s">
        <v>24</v>
      </c>
      <c r="N6" s="38" t="s">
        <v>33</v>
      </c>
      <c r="O6" s="51" t="s">
        <v>86</v>
      </c>
      <c r="P6" s="38" t="s">
        <v>36</v>
      </c>
      <c r="Q6" s="38" t="s">
        <v>37</v>
      </c>
      <c r="R6" s="38" t="s">
        <v>38</v>
      </c>
      <c r="S6" s="38" t="s">
        <v>39</v>
      </c>
      <c r="T6" s="51" t="s">
        <v>54</v>
      </c>
      <c r="U6" s="38"/>
      <c r="V6" s="39" t="s">
        <v>34</v>
      </c>
      <c r="W6" s="38" t="s">
        <v>35</v>
      </c>
      <c r="X6" s="38" t="s">
        <v>36</v>
      </c>
      <c r="Y6" s="38" t="s">
        <v>37</v>
      </c>
      <c r="Z6" s="52" t="s">
        <v>45</v>
      </c>
      <c r="AA6" s="52" t="s">
        <v>46</v>
      </c>
      <c r="AB6" s="52" t="s">
        <v>81</v>
      </c>
      <c r="AC6" s="52" t="s">
        <v>47</v>
      </c>
      <c r="AD6" s="52" t="s">
        <v>48</v>
      </c>
      <c r="AE6" s="52" t="s">
        <v>49</v>
      </c>
      <c r="AF6" s="51" t="s">
        <v>7</v>
      </c>
      <c r="AH6" s="3" t="s">
        <v>40</v>
      </c>
    </row>
    <row r="8" spans="1:34" x14ac:dyDescent="0.15">
      <c r="A8" s="40"/>
      <c r="E8" s="41"/>
      <c r="F8" s="41"/>
      <c r="G8" s="41">
        <f>E8-F8</f>
        <v>0</v>
      </c>
      <c r="H8" s="41"/>
      <c r="J8" s="41"/>
      <c r="K8" s="41"/>
      <c r="L8" s="41"/>
      <c r="M8" s="41"/>
      <c r="N8" s="41"/>
      <c r="O8" s="41"/>
      <c r="P8" s="41"/>
      <c r="Q8" s="41"/>
      <c r="R8" s="41"/>
      <c r="S8" s="42">
        <f>SUM(O8:R8)</f>
        <v>0</v>
      </c>
      <c r="T8" s="41">
        <f>SUM(I8:N8)+S8</f>
        <v>0</v>
      </c>
      <c r="U8" s="41"/>
      <c r="V8" s="41"/>
      <c r="X8" s="41"/>
      <c r="Y8" s="41"/>
      <c r="Z8" s="41"/>
      <c r="AA8" s="41"/>
      <c r="AB8" s="41"/>
      <c r="AC8" s="41"/>
      <c r="AD8" s="41"/>
      <c r="AE8" s="41"/>
      <c r="AF8" s="41">
        <f>SUM(V8:AE8)</f>
        <v>0</v>
      </c>
      <c r="AH8" s="41">
        <f>E8-F8-T8+AF8</f>
        <v>0</v>
      </c>
    </row>
    <row r="9" spans="1:34" x14ac:dyDescent="0.15">
      <c r="A9" s="40"/>
      <c r="E9" s="41"/>
      <c r="F9" s="41"/>
      <c r="G9" s="41">
        <f>E9-F9+G8</f>
        <v>0</v>
      </c>
      <c r="H9" s="41"/>
      <c r="I9" s="41"/>
      <c r="J9" s="41"/>
      <c r="K9" s="41"/>
      <c r="L9" s="41"/>
      <c r="M9" s="41"/>
      <c r="N9" s="41"/>
      <c r="O9" s="41"/>
      <c r="P9" s="41"/>
      <c r="Q9" s="41"/>
      <c r="R9" s="41"/>
      <c r="S9" s="42">
        <f t="shared" ref="S9:S21" si="0">SUM(O9:R9)</f>
        <v>0</v>
      </c>
      <c r="T9" s="41">
        <f t="shared" ref="T9:T21" si="1">SUM(I9:N9)+S9</f>
        <v>0</v>
      </c>
      <c r="U9" s="41"/>
      <c r="V9" s="41"/>
      <c r="W9" s="41"/>
      <c r="X9" s="41"/>
      <c r="Y9" s="41"/>
      <c r="Z9" s="41"/>
      <c r="AA9" s="41"/>
      <c r="AB9" s="41"/>
      <c r="AC9" s="41"/>
      <c r="AD9" s="41"/>
      <c r="AE9" s="41"/>
      <c r="AF9" s="41">
        <f t="shared" ref="AF9:AF21" si="2">SUM(V9:AE9)</f>
        <v>0</v>
      </c>
      <c r="AH9" s="41">
        <f t="shared" ref="AH9:AH21" si="3">E9-F9-T9+AF9</f>
        <v>0</v>
      </c>
    </row>
    <row r="10" spans="1:34" x14ac:dyDescent="0.15">
      <c r="A10" s="57" t="s">
        <v>56</v>
      </c>
      <c r="E10" s="41"/>
      <c r="F10" s="41"/>
      <c r="G10" s="41" t="e">
        <f>E10-F10+#REF!</f>
        <v>#REF!</v>
      </c>
      <c r="H10" s="41"/>
      <c r="I10" s="41"/>
      <c r="J10" s="41"/>
      <c r="K10" s="41"/>
      <c r="L10" s="41"/>
      <c r="M10" s="41"/>
      <c r="N10" s="41"/>
      <c r="O10" s="41"/>
      <c r="P10" s="41"/>
      <c r="Q10" s="41"/>
      <c r="R10" s="41"/>
      <c r="S10" s="42">
        <f t="shared" si="0"/>
        <v>0</v>
      </c>
      <c r="T10" s="41">
        <f t="shared" si="1"/>
        <v>0</v>
      </c>
      <c r="U10" s="41"/>
      <c r="V10" s="41"/>
      <c r="W10" s="41"/>
      <c r="X10" s="41"/>
      <c r="Y10" s="41"/>
      <c r="Z10" s="41"/>
      <c r="AA10" s="41"/>
      <c r="AB10" s="41"/>
      <c r="AC10" s="41"/>
      <c r="AD10" s="41"/>
      <c r="AE10" s="41"/>
      <c r="AF10" s="41">
        <f t="shared" si="2"/>
        <v>0</v>
      </c>
      <c r="AH10" s="41">
        <f t="shared" si="3"/>
        <v>0</v>
      </c>
    </row>
    <row r="11" spans="1:34" x14ac:dyDescent="0.15">
      <c r="A11" s="40">
        <v>40821</v>
      </c>
      <c r="B11" s="16" t="s">
        <v>42</v>
      </c>
      <c r="C11" s="16" t="s">
        <v>57</v>
      </c>
      <c r="E11" s="41">
        <v>0</v>
      </c>
      <c r="F11" s="41"/>
      <c r="G11" s="41" t="e">
        <f t="shared" ref="G11:G15" si="4">E11-F11+G10</f>
        <v>#REF!</v>
      </c>
      <c r="H11" s="41"/>
      <c r="I11" s="41">
        <f>E11</f>
        <v>0</v>
      </c>
      <c r="J11" s="41"/>
      <c r="K11" s="41"/>
      <c r="L11" s="41"/>
      <c r="M11" s="41"/>
      <c r="N11" s="41"/>
      <c r="O11" s="41"/>
      <c r="P11" s="41"/>
      <c r="Q11" s="41"/>
      <c r="R11" s="41"/>
      <c r="S11" s="42">
        <f t="shared" si="0"/>
        <v>0</v>
      </c>
      <c r="T11" s="41">
        <f t="shared" si="1"/>
        <v>0</v>
      </c>
      <c r="U11" s="41"/>
      <c r="V11" s="41"/>
      <c r="W11" s="41"/>
      <c r="X11" s="41"/>
      <c r="Y11" s="41"/>
      <c r="Z11" s="41"/>
      <c r="AA11" s="41"/>
      <c r="AB11" s="41"/>
      <c r="AC11" s="41"/>
      <c r="AD11" s="41"/>
      <c r="AE11" s="41"/>
      <c r="AF11" s="41">
        <f t="shared" si="2"/>
        <v>0</v>
      </c>
      <c r="AH11" s="41">
        <f t="shared" si="3"/>
        <v>0</v>
      </c>
    </row>
    <row r="12" spans="1:34" x14ac:dyDescent="0.15">
      <c r="A12" s="40">
        <v>40826</v>
      </c>
      <c r="B12" s="16" t="s">
        <v>41</v>
      </c>
      <c r="C12" s="16" t="s">
        <v>55</v>
      </c>
      <c r="E12" s="41"/>
      <c r="F12" s="41"/>
      <c r="G12" s="41" t="e">
        <f t="shared" si="4"/>
        <v>#REF!</v>
      </c>
      <c r="H12" s="41"/>
      <c r="I12" s="41"/>
      <c r="J12" s="41"/>
      <c r="K12" s="41"/>
      <c r="L12" s="41"/>
      <c r="M12" s="41"/>
      <c r="N12" s="41"/>
      <c r="O12" s="41"/>
      <c r="P12" s="41"/>
      <c r="Q12" s="41"/>
      <c r="R12" s="41"/>
      <c r="S12" s="42">
        <f t="shared" si="0"/>
        <v>0</v>
      </c>
      <c r="T12" s="41">
        <f t="shared" si="1"/>
        <v>0</v>
      </c>
      <c r="U12" s="41"/>
      <c r="V12" s="41">
        <f>F12</f>
        <v>0</v>
      </c>
      <c r="W12" s="41"/>
      <c r="X12" s="41"/>
      <c r="Y12" s="41"/>
      <c r="Z12" s="41"/>
      <c r="AA12" s="41"/>
      <c r="AB12" s="41"/>
      <c r="AC12" s="41"/>
      <c r="AD12" s="41"/>
      <c r="AE12" s="41"/>
      <c r="AF12" s="41">
        <f t="shared" si="2"/>
        <v>0</v>
      </c>
      <c r="AH12" s="41">
        <f t="shared" si="3"/>
        <v>0</v>
      </c>
    </row>
    <row r="13" spans="1:34" x14ac:dyDescent="0.15">
      <c r="A13" s="40">
        <v>40892</v>
      </c>
      <c r="B13" s="16" t="s">
        <v>43</v>
      </c>
      <c r="C13" s="16" t="s">
        <v>58</v>
      </c>
      <c r="E13" s="41"/>
      <c r="F13" s="41"/>
      <c r="G13" s="41" t="e">
        <f t="shared" si="4"/>
        <v>#REF!</v>
      </c>
      <c r="H13" s="41"/>
      <c r="I13" s="41"/>
      <c r="J13" s="41"/>
      <c r="K13" s="41"/>
      <c r="L13" s="41"/>
      <c r="M13" s="41"/>
      <c r="N13" s="41"/>
      <c r="O13" s="41"/>
      <c r="P13" s="41"/>
      <c r="Q13" s="41"/>
      <c r="R13" s="41"/>
      <c r="S13" s="42">
        <f t="shared" si="0"/>
        <v>0</v>
      </c>
      <c r="T13" s="41">
        <f t="shared" si="1"/>
        <v>0</v>
      </c>
      <c r="U13" s="41"/>
      <c r="V13" s="41"/>
      <c r="W13" s="41"/>
      <c r="X13" s="41"/>
      <c r="Y13" s="41"/>
      <c r="Z13" s="41"/>
      <c r="AA13" s="41"/>
      <c r="AB13" s="41"/>
      <c r="AC13" s="41">
        <f>F13</f>
        <v>0</v>
      </c>
      <c r="AD13" s="41"/>
      <c r="AE13" s="41"/>
      <c r="AF13" s="41">
        <f t="shared" si="2"/>
        <v>0</v>
      </c>
      <c r="AH13" s="41">
        <f t="shared" si="3"/>
        <v>0</v>
      </c>
    </row>
    <row r="14" spans="1:34" x14ac:dyDescent="0.15">
      <c r="A14" s="40">
        <v>40899</v>
      </c>
      <c r="B14" s="16" t="s">
        <v>44</v>
      </c>
      <c r="C14" s="16" t="s">
        <v>59</v>
      </c>
      <c r="E14" s="41"/>
      <c r="F14" s="41"/>
      <c r="G14" s="41" t="e">
        <f t="shared" si="4"/>
        <v>#REF!</v>
      </c>
      <c r="H14" s="41"/>
      <c r="I14" s="41"/>
      <c r="J14" s="41"/>
      <c r="K14" s="41"/>
      <c r="L14" s="41"/>
      <c r="M14" s="41"/>
      <c r="N14" s="41"/>
      <c r="O14" s="41"/>
      <c r="P14" s="41"/>
      <c r="Q14" s="41"/>
      <c r="R14" s="41"/>
      <c r="S14" s="42">
        <f t="shared" si="0"/>
        <v>0</v>
      </c>
      <c r="T14" s="41">
        <f t="shared" si="1"/>
        <v>0</v>
      </c>
      <c r="U14" s="41"/>
      <c r="V14" s="41"/>
      <c r="W14" s="41"/>
      <c r="X14" s="41">
        <v>160</v>
      </c>
      <c r="Y14" s="41">
        <v>40</v>
      </c>
      <c r="Z14" s="41"/>
      <c r="AA14" s="41"/>
      <c r="AB14" s="41"/>
      <c r="AC14" s="41"/>
      <c r="AD14" s="41"/>
      <c r="AE14" s="41"/>
      <c r="AF14" s="41">
        <f t="shared" si="2"/>
        <v>200</v>
      </c>
      <c r="AH14" s="41">
        <f t="shared" si="3"/>
        <v>200</v>
      </c>
    </row>
    <row r="15" spans="1:34" x14ac:dyDescent="0.15">
      <c r="A15" s="40"/>
      <c r="E15" s="41"/>
      <c r="F15" s="41"/>
      <c r="G15" s="41" t="e">
        <f t="shared" si="4"/>
        <v>#REF!</v>
      </c>
      <c r="H15" s="41"/>
      <c r="I15" s="41"/>
      <c r="J15" s="41"/>
      <c r="K15" s="41"/>
      <c r="L15" s="41"/>
      <c r="M15" s="41"/>
      <c r="N15" s="41"/>
      <c r="O15" s="41"/>
      <c r="P15" s="41"/>
      <c r="Q15" s="41"/>
      <c r="R15" s="41"/>
      <c r="S15" s="42">
        <f t="shared" si="0"/>
        <v>0</v>
      </c>
      <c r="T15" s="41">
        <f t="shared" si="1"/>
        <v>0</v>
      </c>
      <c r="U15" s="41"/>
      <c r="V15" s="41"/>
      <c r="W15" s="41"/>
      <c r="X15" s="41"/>
      <c r="Y15" s="41"/>
      <c r="Z15" s="41"/>
      <c r="AA15" s="41"/>
      <c r="AB15" s="41"/>
      <c r="AC15" s="41"/>
      <c r="AD15" s="41"/>
      <c r="AE15" s="41"/>
      <c r="AF15" s="41">
        <f t="shared" si="2"/>
        <v>0</v>
      </c>
      <c r="AH15" s="41">
        <f t="shared" si="3"/>
        <v>0</v>
      </c>
    </row>
    <row r="16" spans="1:34" x14ac:dyDescent="0.15">
      <c r="A16" s="40"/>
      <c r="F16" s="41"/>
      <c r="G16" s="41" t="e">
        <f>E16-F16+#REF!</f>
        <v>#REF!</v>
      </c>
      <c r="I16" s="42"/>
      <c r="S16" s="42">
        <f t="shared" si="0"/>
        <v>0</v>
      </c>
      <c r="T16" s="41">
        <f t="shared" si="1"/>
        <v>0</v>
      </c>
      <c r="AF16" s="41">
        <f t="shared" si="2"/>
        <v>0</v>
      </c>
      <c r="AH16" s="41">
        <f t="shared" si="3"/>
        <v>0</v>
      </c>
    </row>
    <row r="17" spans="1:37" x14ac:dyDescent="0.15">
      <c r="A17" s="40"/>
      <c r="E17" s="41"/>
      <c r="F17" s="41"/>
      <c r="G17" s="41" t="e">
        <f t="shared" ref="G17:G21" si="5">E17-F17+G16</f>
        <v>#REF!</v>
      </c>
      <c r="H17" s="41"/>
      <c r="I17" s="42"/>
      <c r="J17" s="41"/>
      <c r="K17" s="41"/>
      <c r="L17" s="41"/>
      <c r="M17" s="41"/>
      <c r="N17" s="41"/>
      <c r="O17" s="41"/>
      <c r="P17" s="41"/>
      <c r="Q17" s="41"/>
      <c r="R17" s="41"/>
      <c r="S17" s="42">
        <f t="shared" si="0"/>
        <v>0</v>
      </c>
      <c r="T17" s="41">
        <f t="shared" si="1"/>
        <v>0</v>
      </c>
      <c r="U17" s="41"/>
      <c r="V17" s="41"/>
      <c r="W17" s="41"/>
      <c r="X17" s="41"/>
      <c r="Y17" s="41"/>
      <c r="Z17" s="41"/>
      <c r="AA17" s="41"/>
      <c r="AB17" s="41"/>
      <c r="AC17" s="41"/>
      <c r="AD17" s="41"/>
      <c r="AE17" s="41"/>
      <c r="AF17" s="41">
        <f t="shared" si="2"/>
        <v>0</v>
      </c>
      <c r="AH17" s="41">
        <f t="shared" si="3"/>
        <v>0</v>
      </c>
    </row>
    <row r="18" spans="1:37" x14ac:dyDescent="0.15">
      <c r="A18" s="40"/>
      <c r="E18" s="41"/>
      <c r="F18" s="41"/>
      <c r="G18" s="41" t="e">
        <f t="shared" si="5"/>
        <v>#REF!</v>
      </c>
      <c r="H18" s="41"/>
      <c r="I18" s="42"/>
      <c r="J18" s="41"/>
      <c r="K18" s="41"/>
      <c r="L18" s="41"/>
      <c r="M18" s="41"/>
      <c r="N18" s="41"/>
      <c r="O18" s="41"/>
      <c r="P18" s="41"/>
      <c r="Q18" s="41"/>
      <c r="R18" s="41"/>
      <c r="S18" s="42">
        <f t="shared" si="0"/>
        <v>0</v>
      </c>
      <c r="T18" s="41">
        <f t="shared" si="1"/>
        <v>0</v>
      </c>
      <c r="U18" s="41"/>
      <c r="V18" s="41"/>
      <c r="W18" s="41"/>
      <c r="X18" s="41"/>
      <c r="Y18" s="41"/>
      <c r="Z18" s="41"/>
      <c r="AA18" s="41"/>
      <c r="AB18" s="41"/>
      <c r="AC18" s="41"/>
      <c r="AD18" s="41"/>
      <c r="AE18" s="41"/>
      <c r="AF18" s="41">
        <f t="shared" si="2"/>
        <v>0</v>
      </c>
      <c r="AH18" s="41">
        <f t="shared" si="3"/>
        <v>0</v>
      </c>
    </row>
    <row r="19" spans="1:37" x14ac:dyDescent="0.15">
      <c r="A19" s="40"/>
      <c r="E19" s="41"/>
      <c r="F19" s="41"/>
      <c r="G19" s="41" t="e">
        <f>E19-F19+#REF!</f>
        <v>#REF!</v>
      </c>
      <c r="H19" s="41"/>
      <c r="I19" s="42"/>
      <c r="J19" s="41"/>
      <c r="K19" s="41"/>
      <c r="L19" s="41"/>
      <c r="M19" s="41"/>
      <c r="N19" s="41"/>
      <c r="O19" s="41"/>
      <c r="P19" s="41"/>
      <c r="Q19" s="41"/>
      <c r="R19" s="41"/>
      <c r="S19" s="42">
        <f t="shared" si="0"/>
        <v>0</v>
      </c>
      <c r="T19" s="41">
        <f t="shared" si="1"/>
        <v>0</v>
      </c>
      <c r="U19" s="41"/>
      <c r="V19" s="41"/>
      <c r="W19" s="41"/>
      <c r="X19" s="41"/>
      <c r="Y19" s="41"/>
      <c r="Z19" s="41"/>
      <c r="AA19" s="41"/>
      <c r="AB19" s="41"/>
      <c r="AC19" s="41"/>
      <c r="AD19" s="41"/>
      <c r="AE19" s="41"/>
      <c r="AF19" s="41">
        <f t="shared" si="2"/>
        <v>0</v>
      </c>
      <c r="AH19" s="41">
        <f t="shared" si="3"/>
        <v>0</v>
      </c>
    </row>
    <row r="20" spans="1:37" x14ac:dyDescent="0.15">
      <c r="A20" s="43"/>
      <c r="E20" s="41"/>
      <c r="F20" s="41"/>
      <c r="G20" s="41" t="e">
        <f t="shared" si="5"/>
        <v>#REF!</v>
      </c>
      <c r="H20" s="41"/>
      <c r="I20" s="41"/>
      <c r="J20" s="41"/>
      <c r="K20" s="41"/>
      <c r="L20" s="41"/>
      <c r="M20" s="41"/>
      <c r="N20" s="41"/>
      <c r="O20" s="41"/>
      <c r="P20" s="41"/>
      <c r="Q20" s="41"/>
      <c r="R20" s="41"/>
      <c r="S20" s="42">
        <f t="shared" si="0"/>
        <v>0</v>
      </c>
      <c r="T20" s="41">
        <f t="shared" si="1"/>
        <v>0</v>
      </c>
      <c r="U20" s="41"/>
      <c r="V20" s="41"/>
      <c r="W20" s="41"/>
      <c r="X20" s="41"/>
      <c r="Y20" s="41"/>
      <c r="Z20" s="41"/>
      <c r="AA20" s="41"/>
      <c r="AB20" s="41"/>
      <c r="AC20" s="41"/>
      <c r="AD20" s="41"/>
      <c r="AE20" s="41"/>
      <c r="AF20" s="41">
        <f t="shared" si="2"/>
        <v>0</v>
      </c>
      <c r="AH20" s="41">
        <f t="shared" si="3"/>
        <v>0</v>
      </c>
    </row>
    <row r="21" spans="1:37" x14ac:dyDescent="0.15">
      <c r="A21" s="43"/>
      <c r="F21" s="41"/>
      <c r="G21" s="41" t="e">
        <f t="shared" si="5"/>
        <v>#REF!</v>
      </c>
      <c r="I21" s="42"/>
      <c r="S21" s="42">
        <f t="shared" si="0"/>
        <v>0</v>
      </c>
      <c r="T21" s="41">
        <f t="shared" si="1"/>
        <v>0</v>
      </c>
      <c r="AE21" s="41"/>
      <c r="AF21" s="41">
        <f t="shared" si="2"/>
        <v>0</v>
      </c>
      <c r="AH21" s="41">
        <f t="shared" si="3"/>
        <v>0</v>
      </c>
    </row>
    <row r="22" spans="1:37" ht="14" thickBot="1" x14ac:dyDescent="0.2">
      <c r="A22" s="44"/>
      <c r="E22" s="45">
        <f>SUM(E8:E20)</f>
        <v>0</v>
      </c>
      <c r="F22" s="45">
        <f>SUM(F8:F21)</f>
        <v>0</v>
      </c>
      <c r="G22" s="45">
        <f>E22-F22</f>
        <v>0</v>
      </c>
      <c r="H22" s="41"/>
      <c r="I22" s="45">
        <f t="shared" ref="I22:T22" si="6">SUM(I7:I21)</f>
        <v>0</v>
      </c>
      <c r="J22" s="45">
        <f t="shared" si="6"/>
        <v>0</v>
      </c>
      <c r="K22" s="45">
        <f t="shared" si="6"/>
        <v>0</v>
      </c>
      <c r="L22" s="45">
        <f t="shared" si="6"/>
        <v>0</v>
      </c>
      <c r="M22" s="45">
        <f t="shared" si="6"/>
        <v>0</v>
      </c>
      <c r="N22" s="45">
        <f t="shared" si="6"/>
        <v>0</v>
      </c>
      <c r="O22" s="45">
        <f t="shared" si="6"/>
        <v>0</v>
      </c>
      <c r="P22" s="45">
        <f t="shared" si="6"/>
        <v>0</v>
      </c>
      <c r="Q22" s="45">
        <f t="shared" si="6"/>
        <v>0</v>
      </c>
      <c r="R22" s="45">
        <f t="shared" si="6"/>
        <v>0</v>
      </c>
      <c r="S22" s="45">
        <f t="shared" si="6"/>
        <v>0</v>
      </c>
      <c r="T22" s="45">
        <f t="shared" si="6"/>
        <v>0</v>
      </c>
      <c r="U22" s="41"/>
      <c r="V22" s="45">
        <f t="shared" ref="V22:AF22" si="7">SUM(V7:V21)</f>
        <v>0</v>
      </c>
      <c r="W22" s="45">
        <f t="shared" si="7"/>
        <v>0</v>
      </c>
      <c r="X22" s="45">
        <f t="shared" si="7"/>
        <v>160</v>
      </c>
      <c r="Y22" s="45">
        <f t="shared" si="7"/>
        <v>40</v>
      </c>
      <c r="Z22" s="45">
        <f t="shared" si="7"/>
        <v>0</v>
      </c>
      <c r="AA22" s="45">
        <f t="shared" si="7"/>
        <v>0</v>
      </c>
      <c r="AB22" s="45">
        <f t="shared" si="7"/>
        <v>0</v>
      </c>
      <c r="AC22" s="45">
        <f t="shared" si="7"/>
        <v>0</v>
      </c>
      <c r="AD22" s="45">
        <f t="shared" si="7"/>
        <v>0</v>
      </c>
      <c r="AE22" s="45">
        <f t="shared" si="7"/>
        <v>0</v>
      </c>
      <c r="AF22" s="45">
        <f t="shared" si="7"/>
        <v>200</v>
      </c>
      <c r="AG22" s="45"/>
      <c r="AH22" s="45">
        <f>SUM(AH8:AH20)</f>
        <v>200</v>
      </c>
    </row>
    <row r="23" spans="1:37" x14ac:dyDescent="0.15">
      <c r="A23" s="44"/>
    </row>
    <row r="24" spans="1:37" x14ac:dyDescent="0.15">
      <c r="A24" s="44"/>
      <c r="L24" s="46"/>
      <c r="R24" s="10"/>
      <c r="S24" s="10"/>
      <c r="AG24" s="10"/>
      <c r="AH24" s="47"/>
      <c r="AI24" s="10"/>
      <c r="AJ24" s="10"/>
      <c r="AK24" s="10"/>
    </row>
    <row r="25" spans="1:37" x14ac:dyDescent="0.15">
      <c r="A25" s="48"/>
      <c r="R25" s="10"/>
      <c r="S25" s="10"/>
      <c r="AG25" s="10"/>
      <c r="AH25" s="10"/>
      <c r="AI25" s="10"/>
      <c r="AJ25" s="10"/>
      <c r="AK25" s="10"/>
    </row>
    <row r="26" spans="1:37" x14ac:dyDescent="0.15">
      <c r="A26" s="48"/>
      <c r="R26" s="10"/>
      <c r="S26" s="10"/>
      <c r="AG26" s="10"/>
      <c r="AH26" s="10"/>
      <c r="AI26" s="10"/>
      <c r="AJ26" s="10"/>
      <c r="AK26" s="10"/>
    </row>
    <row r="27" spans="1:37" x14ac:dyDescent="0.15">
      <c r="A27" s="48"/>
      <c r="R27" s="10"/>
      <c r="S27" s="10"/>
      <c r="AG27" s="10"/>
      <c r="AH27" s="10"/>
      <c r="AI27" s="10"/>
      <c r="AJ27" s="10"/>
      <c r="AK27" s="10"/>
    </row>
    <row r="28" spans="1:37" x14ac:dyDescent="0.15">
      <c r="A28" s="48"/>
      <c r="R28" s="10"/>
      <c r="S28" s="10"/>
      <c r="AG28" s="10"/>
      <c r="AH28" s="10"/>
      <c r="AI28" s="10"/>
      <c r="AJ28" s="10"/>
      <c r="AK28" s="10"/>
    </row>
    <row r="29" spans="1:37" x14ac:dyDescent="0.15">
      <c r="A29" s="48"/>
      <c r="R29" s="10"/>
      <c r="S29" s="10"/>
      <c r="AG29" s="10"/>
      <c r="AH29" s="10"/>
      <c r="AI29" s="10"/>
      <c r="AJ29" s="10"/>
      <c r="AK29" s="10"/>
    </row>
    <row r="30" spans="1:37" x14ac:dyDescent="0.15">
      <c r="A30" s="49"/>
      <c r="R30" s="10"/>
      <c r="S30" s="10"/>
      <c r="AG30" s="10"/>
      <c r="AH30" s="10"/>
      <c r="AI30" s="10"/>
      <c r="AJ30" s="10"/>
      <c r="AK30" s="10"/>
    </row>
    <row r="31" spans="1:37" x14ac:dyDescent="0.15">
      <c r="R31" s="10"/>
      <c r="S31" s="10"/>
      <c r="AG31" s="10"/>
      <c r="AH31" s="10"/>
      <c r="AI31" s="10"/>
      <c r="AJ31" s="10"/>
      <c r="AK31" s="10"/>
    </row>
    <row r="32" spans="1:37" x14ac:dyDescent="0.15">
      <c r="R32" s="10"/>
      <c r="S32" s="10"/>
      <c r="AG32" s="10"/>
      <c r="AH32" s="50"/>
      <c r="AI32" s="50"/>
      <c r="AJ32" s="10"/>
      <c r="AK32" s="10"/>
    </row>
    <row r="33" spans="18:37" x14ac:dyDescent="0.15">
      <c r="R33" s="10"/>
      <c r="S33" s="10"/>
      <c r="AG33" s="10"/>
      <c r="AH33" s="10"/>
      <c r="AI33" s="10"/>
      <c r="AJ33" s="10"/>
      <c r="AK33" s="10"/>
    </row>
    <row r="34" spans="18:37" x14ac:dyDescent="0.15">
      <c r="R34" s="10"/>
      <c r="S34" s="10"/>
      <c r="AG34" s="10"/>
      <c r="AH34" s="50"/>
      <c r="AI34" s="50"/>
      <c r="AJ34" s="10"/>
      <c r="AK34" s="10"/>
    </row>
    <row r="35" spans="18:37" x14ac:dyDescent="0.15">
      <c r="R35" s="10"/>
      <c r="S35" s="10"/>
      <c r="AG35" s="10"/>
      <c r="AH35" s="10"/>
      <c r="AI35" s="10"/>
      <c r="AJ35" s="10"/>
      <c r="AK35" s="10"/>
    </row>
    <row r="36" spans="18:37" x14ac:dyDescent="0.15">
      <c r="R36" s="10"/>
      <c r="S36" s="10"/>
      <c r="AG36" s="10"/>
      <c r="AH36" s="10"/>
      <c r="AI36" s="10"/>
      <c r="AJ36" s="10"/>
      <c r="AK36" s="10"/>
    </row>
    <row r="37" spans="18:37" x14ac:dyDescent="0.15">
      <c r="R37" s="10"/>
      <c r="S37" s="10"/>
      <c r="AG37" s="10"/>
      <c r="AH37" s="10"/>
      <c r="AI37" s="10"/>
      <c r="AJ37" s="10"/>
      <c r="AK37" s="10"/>
    </row>
  </sheetData>
  <mergeCells count="5">
    <mergeCell ref="E5:F5"/>
    <mergeCell ref="I5:J5"/>
    <mergeCell ref="K5:L5"/>
    <mergeCell ref="M5:N5"/>
    <mergeCell ref="O5:S5"/>
  </mergeCells>
  <pageMargins left="0.15748031496062992" right="0.15748031496062992" top="0.59055118110236227" bottom="0.59055118110236227" header="0.31496062992125984" footer="0.31496062992125984"/>
  <pageSetup paperSize="5" scale="47" orientation="landscape" r:id="rId1"/>
  <headerFooter alignWithMargins="0">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9"/>
  <sheetViews>
    <sheetView topLeftCell="A17" zoomScale="150" zoomScaleNormal="150" zoomScalePageLayoutView="150" workbookViewId="0">
      <selection activeCell="D12" sqref="D11:D12"/>
    </sheetView>
  </sheetViews>
  <sheetFormatPr baseColWidth="10" defaultColWidth="12.5" defaultRowHeight="13" x14ac:dyDescent="0.15"/>
  <cols>
    <col min="1" max="3" width="12.5" style="60"/>
    <col min="4" max="4" width="20.1640625" style="60" customWidth="1"/>
    <col min="5" max="16384" width="12.5" style="60"/>
  </cols>
  <sheetData>
    <row r="1" spans="1:7" x14ac:dyDescent="0.15">
      <c r="A1" s="89" t="s">
        <v>68</v>
      </c>
      <c r="B1" s="89"/>
      <c r="C1" s="89"/>
      <c r="D1" s="89"/>
      <c r="E1" s="89"/>
    </row>
    <row r="2" spans="1:7" x14ac:dyDescent="0.15">
      <c r="A2" s="89" t="s">
        <v>67</v>
      </c>
      <c r="B2" s="89"/>
      <c r="C2" s="89"/>
      <c r="D2" s="89"/>
      <c r="E2" s="89"/>
    </row>
    <row r="3" spans="1:7" x14ac:dyDescent="0.15">
      <c r="A3" s="64"/>
      <c r="B3" s="64"/>
      <c r="C3" s="64"/>
      <c r="D3" s="64"/>
      <c r="E3" s="64"/>
    </row>
    <row r="4" spans="1:7" x14ac:dyDescent="0.15">
      <c r="E4" s="60" t="s">
        <v>67</v>
      </c>
      <c r="F4" s="60" t="s">
        <v>66</v>
      </c>
      <c r="G4" s="60" t="s">
        <v>60</v>
      </c>
    </row>
    <row r="5" spans="1:7" x14ac:dyDescent="0.15">
      <c r="A5" s="60" t="s">
        <v>65</v>
      </c>
      <c r="F5" s="60">
        <f>+Detail!P22</f>
        <v>0</v>
      </c>
      <c r="G5" s="60">
        <f t="shared" ref="G5:G12" si="0">E5-F5</f>
        <v>0</v>
      </c>
    </row>
    <row r="6" spans="1:7" x14ac:dyDescent="0.15">
      <c r="A6" s="60" t="s">
        <v>37</v>
      </c>
      <c r="F6" s="60">
        <f>+Detail!Q22</f>
        <v>0</v>
      </c>
      <c r="G6" s="60">
        <f t="shared" si="0"/>
        <v>0</v>
      </c>
    </row>
    <row r="7" spans="1:7" x14ac:dyDescent="0.15">
      <c r="A7" s="60" t="s">
        <v>64</v>
      </c>
      <c r="G7" s="60">
        <f t="shared" si="0"/>
        <v>0</v>
      </c>
    </row>
    <row r="8" spans="1:7" x14ac:dyDescent="0.15">
      <c r="B8" s="65" t="s">
        <v>69</v>
      </c>
      <c r="G8" s="60">
        <f t="shared" si="0"/>
        <v>0</v>
      </c>
    </row>
    <row r="9" spans="1:7" x14ac:dyDescent="0.15">
      <c r="A9" s="65" t="s">
        <v>70</v>
      </c>
      <c r="G9" s="60">
        <f t="shared" si="0"/>
        <v>0</v>
      </c>
    </row>
    <row r="10" spans="1:7" ht="16" x14ac:dyDescent="0.2">
      <c r="A10" s="65" t="s">
        <v>85</v>
      </c>
      <c r="F10" s="63"/>
      <c r="G10" s="60">
        <f t="shared" si="0"/>
        <v>0</v>
      </c>
    </row>
    <row r="11" spans="1:7" x14ac:dyDescent="0.15">
      <c r="A11" s="60" t="s">
        <v>63</v>
      </c>
      <c r="C11" s="60">
        <f>E11/16/17</f>
        <v>0</v>
      </c>
      <c r="D11" s="60" t="s">
        <v>62</v>
      </c>
      <c r="G11" s="60">
        <f t="shared" si="0"/>
        <v>0</v>
      </c>
    </row>
    <row r="12" spans="1:7" x14ac:dyDescent="0.15">
      <c r="A12" s="65" t="s">
        <v>71</v>
      </c>
      <c r="C12" s="62"/>
      <c r="F12" s="60">
        <v>0</v>
      </c>
      <c r="G12" s="60">
        <f t="shared" si="0"/>
        <v>0</v>
      </c>
    </row>
    <row r="13" spans="1:7" x14ac:dyDescent="0.15">
      <c r="A13" s="65"/>
      <c r="C13" s="62"/>
    </row>
    <row r="14" spans="1:7" x14ac:dyDescent="0.15">
      <c r="A14" s="60" t="s">
        <v>61</v>
      </c>
      <c r="E14" s="61">
        <f>+SUM(E5:E12)</f>
        <v>0</v>
      </c>
      <c r="F14" s="61">
        <f>+SUM(F5:F12)</f>
        <v>0</v>
      </c>
      <c r="G14" s="61">
        <f>E14-F14</f>
        <v>0</v>
      </c>
    </row>
    <row r="16" spans="1:7" x14ac:dyDescent="0.15">
      <c r="A16" s="60" t="s">
        <v>24</v>
      </c>
    </row>
    <row r="17" spans="1:7" x14ac:dyDescent="0.15">
      <c r="B17" s="65" t="s">
        <v>72</v>
      </c>
      <c r="F17" s="60">
        <f>+Detail!O22</f>
        <v>0</v>
      </c>
      <c r="G17" s="60">
        <f>E17-F17</f>
        <v>0</v>
      </c>
    </row>
    <row r="18" spans="1:7" x14ac:dyDescent="0.15">
      <c r="B18" s="65" t="s">
        <v>73</v>
      </c>
      <c r="G18" s="60">
        <f t="shared" ref="G18:G20" si="1">E18-F18</f>
        <v>0</v>
      </c>
    </row>
    <row r="19" spans="1:7" x14ac:dyDescent="0.15">
      <c r="B19" s="65" t="s">
        <v>32</v>
      </c>
      <c r="D19" s="62"/>
      <c r="G19" s="60">
        <f t="shared" si="1"/>
        <v>0</v>
      </c>
    </row>
    <row r="20" spans="1:7" x14ac:dyDescent="0.15">
      <c r="B20" s="65" t="s">
        <v>74</v>
      </c>
      <c r="E20" s="60">
        <f>E9</f>
        <v>0</v>
      </c>
      <c r="G20" s="60">
        <f t="shared" si="1"/>
        <v>0</v>
      </c>
    </row>
    <row r="21" spans="1:7" x14ac:dyDescent="0.15">
      <c r="E21" s="61">
        <f>SUM(E17:E20)</f>
        <v>0</v>
      </c>
      <c r="F21" s="61">
        <f>SUM(F17:F20)</f>
        <v>0</v>
      </c>
      <c r="G21" s="61">
        <f>SUM(G17:G20)</f>
        <v>0</v>
      </c>
    </row>
    <row r="24" spans="1:7" x14ac:dyDescent="0.15">
      <c r="A24" s="60" t="s">
        <v>60</v>
      </c>
      <c r="E24" s="60">
        <f>E21-E14</f>
        <v>0</v>
      </c>
      <c r="F24" s="60">
        <f>F21-F14</f>
        <v>0</v>
      </c>
      <c r="G24" s="60">
        <f>G21-G14</f>
        <v>0</v>
      </c>
    </row>
    <row r="26" spans="1:7" x14ac:dyDescent="0.15">
      <c r="F26" s="60">
        <f>F24/65</f>
        <v>0</v>
      </c>
    </row>
    <row r="28" spans="1:7" x14ac:dyDescent="0.15">
      <c r="B28" s="90" t="s">
        <v>88</v>
      </c>
      <c r="C28" s="91"/>
      <c r="D28" s="91"/>
      <c r="E28" s="91"/>
      <c r="F28" s="91"/>
      <c r="G28" s="91"/>
    </row>
    <row r="29" spans="1:7" x14ac:dyDescent="0.15">
      <c r="B29" s="91"/>
      <c r="C29" s="91"/>
      <c r="D29" s="91"/>
      <c r="E29" s="91"/>
      <c r="F29" s="91"/>
      <c r="G29" s="91"/>
    </row>
  </sheetData>
  <mergeCells count="3">
    <mergeCell ref="A1:E1"/>
    <mergeCell ref="A2:E2"/>
    <mergeCell ref="B28:G29"/>
  </mergeCells>
  <pageMargins left="0.75" right="0.75" top="1" bottom="1" header="0.5" footer="0.5"/>
  <pageSetup orientation="portrait" horizontalDpi="4294967292" vertic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825F5596F34134B8299E396113B0626" ma:contentTypeVersion="9" ma:contentTypeDescription="Create a new document." ma:contentTypeScope="" ma:versionID="8a81912630fc43d62872e918f5506058">
  <xsd:schema xmlns:xsd="http://www.w3.org/2001/XMLSchema" xmlns:xs="http://www.w3.org/2001/XMLSchema" xmlns:p="http://schemas.microsoft.com/office/2006/metadata/properties" xmlns:ns3="0d177864-6900-476f-81b8-4c769c9c8b77" targetNamespace="http://schemas.microsoft.com/office/2006/metadata/properties" ma:root="true" ma:fieldsID="2f637d2cb133602cf92a283b8157a819" ns3:_="">
    <xsd:import namespace="0d177864-6900-476f-81b8-4c769c9c8b7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177864-6900-476f-81b8-4c769c9c8b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4454ED-49B3-4448-AF7C-1AB2F91C1EA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BABB584-A81E-45A6-B24F-5A0B96D09BC5}">
  <ds:schemaRefs>
    <ds:schemaRef ds:uri="http://schemas.microsoft.com/sharepoint/v3/contenttype/forms"/>
  </ds:schemaRefs>
</ds:datastoreItem>
</file>

<file path=customXml/itemProps3.xml><?xml version="1.0" encoding="utf-8"?>
<ds:datastoreItem xmlns:ds="http://schemas.openxmlformats.org/officeDocument/2006/customXml" ds:itemID="{D1CFFB63-6232-40F9-B74C-E293781D20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177864-6900-476f-81b8-4c769c9c8b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Team Budget</vt:lpstr>
      <vt:lpstr>Detail</vt:lpstr>
      <vt:lpstr>Tournament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Family</dc:creator>
  <cp:lastModifiedBy>Microsoft Office User</cp:lastModifiedBy>
  <cp:lastPrinted>2009-10-24T20:35:46Z</cp:lastPrinted>
  <dcterms:created xsi:type="dcterms:W3CDTF">2005-10-25T03:09:08Z</dcterms:created>
  <dcterms:modified xsi:type="dcterms:W3CDTF">2020-09-19T23:41:40Z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0x010100C825F5596F34134B8299E396113B0626</vt:lpwstr>
  </property>
</Properties>
</file>